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0021\Desktop\"/>
    </mc:Choice>
  </mc:AlternateContent>
  <xr:revisionPtr revIDLastSave="0" documentId="13_ncr:1_{221AC5F2-31CF-496E-928B-CC55F533A730}" xr6:coauthVersionLast="47" xr6:coauthVersionMax="47" xr10:uidLastSave="{00000000-0000-0000-0000-000000000000}"/>
  <bookViews>
    <workbookView xWindow="-120" yWindow="-120" windowWidth="29040" windowHeight="15720" tabRatio="627" xr2:uid="{00000000-000D-0000-FFFF-FFFF00000000}"/>
  </bookViews>
  <sheets>
    <sheet name="依頼書" sheetId="4" r:id="rId1"/>
    <sheet name="Sheet1" sheetId="12" state="hidden" r:id="rId2"/>
    <sheet name="郵送いただく際の注意点" sheetId="14" r:id="rId3"/>
    <sheet name="記入例" sheetId="11" r:id="rId4"/>
    <sheet name="マスタ" sheetId="5" state="hidden" r:id="rId5"/>
  </sheets>
  <definedNames>
    <definedName name="_xlnm.Print_Area" localSheetId="0">依頼書!$A$2:$N$43</definedName>
    <definedName name="_xlnm.Print_Area" localSheetId="3">記入例!$A$2:$N$51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2" i="12" l="1"/>
  <c r="I352" i="12"/>
  <c r="Q351" i="12"/>
  <c r="P351" i="12"/>
  <c r="I351" i="12"/>
  <c r="Q350" i="12"/>
  <c r="P350" i="12"/>
  <c r="O350" i="12"/>
  <c r="K350" i="12" s="1"/>
  <c r="N350" i="12"/>
  <c r="I350" i="12"/>
  <c r="Q349" i="12"/>
  <c r="P349" i="12"/>
  <c r="O349" i="12"/>
  <c r="K349" i="12" s="1"/>
  <c r="N349" i="12"/>
  <c r="I349" i="12"/>
  <c r="Q348" i="12"/>
  <c r="P348" i="12"/>
  <c r="O348" i="12"/>
  <c r="N348" i="12"/>
  <c r="I348" i="12"/>
  <c r="Q347" i="12"/>
  <c r="P347" i="12"/>
  <c r="O347" i="12"/>
  <c r="K347" i="12" s="1"/>
  <c r="N347" i="12"/>
  <c r="I347" i="12"/>
  <c r="Q346" i="12"/>
  <c r="P346" i="12"/>
  <c r="O346" i="12"/>
  <c r="N346" i="12"/>
  <c r="I346" i="12"/>
  <c r="Q345" i="12"/>
  <c r="P345" i="12"/>
  <c r="O345" i="12"/>
  <c r="K345" i="12" s="1"/>
  <c r="N345" i="12"/>
  <c r="I345" i="12"/>
  <c r="Q344" i="12"/>
  <c r="P344" i="12"/>
  <c r="O344" i="12"/>
  <c r="N344" i="12"/>
  <c r="I344" i="12"/>
  <c r="Q343" i="12"/>
  <c r="P343" i="12"/>
  <c r="O343" i="12"/>
  <c r="N343" i="12"/>
  <c r="I343" i="12"/>
  <c r="Q342" i="12"/>
  <c r="P342" i="12"/>
  <c r="O342" i="12"/>
  <c r="K342" i="12" s="1"/>
  <c r="N342" i="12"/>
  <c r="I342" i="12"/>
  <c r="Q341" i="12"/>
  <c r="P341" i="12"/>
  <c r="O341" i="12"/>
  <c r="K341" i="12" s="1"/>
  <c r="N341" i="12"/>
  <c r="I341" i="12"/>
  <c r="Q340" i="12"/>
  <c r="P340" i="12"/>
  <c r="O340" i="12"/>
  <c r="N340" i="12"/>
  <c r="I340" i="12"/>
  <c r="Q339" i="12"/>
  <c r="P339" i="12"/>
  <c r="O339" i="12"/>
  <c r="K339" i="12" s="1"/>
  <c r="N339" i="12"/>
  <c r="I339" i="12"/>
  <c r="Q338" i="12"/>
  <c r="P338" i="12"/>
  <c r="O338" i="12"/>
  <c r="K338" i="12" s="1"/>
  <c r="N338" i="12"/>
  <c r="I338" i="12"/>
  <c r="Q337" i="12"/>
  <c r="P337" i="12"/>
  <c r="O337" i="12"/>
  <c r="K337" i="12" s="1"/>
  <c r="N337" i="12"/>
  <c r="I337" i="12"/>
  <c r="Q336" i="12"/>
  <c r="P336" i="12"/>
  <c r="O336" i="12"/>
  <c r="K336" i="12" s="1"/>
  <c r="N336" i="12"/>
  <c r="I336" i="12"/>
  <c r="Q335" i="12"/>
  <c r="P335" i="12"/>
  <c r="O335" i="12"/>
  <c r="N335" i="12"/>
  <c r="I335" i="12"/>
  <c r="Q334" i="12"/>
  <c r="P334" i="12"/>
  <c r="O334" i="12"/>
  <c r="K334" i="12" s="1"/>
  <c r="N334" i="12"/>
  <c r="I334" i="12"/>
  <c r="Q333" i="12"/>
  <c r="P333" i="12"/>
  <c r="O333" i="12"/>
  <c r="K333" i="12" s="1"/>
  <c r="N333" i="12"/>
  <c r="I333" i="12"/>
  <c r="Q332" i="12"/>
  <c r="P332" i="12"/>
  <c r="O332" i="12"/>
  <c r="N332" i="12"/>
  <c r="I332" i="12"/>
  <c r="Q331" i="12"/>
  <c r="P331" i="12"/>
  <c r="O331" i="12"/>
  <c r="K331" i="12" s="1"/>
  <c r="N331" i="12"/>
  <c r="I331" i="12"/>
  <c r="Q330" i="12"/>
  <c r="P330" i="12"/>
  <c r="O330" i="12"/>
  <c r="K330" i="12" s="1"/>
  <c r="N330" i="12"/>
  <c r="I330" i="12"/>
  <c r="Q329" i="12"/>
  <c r="P329" i="12"/>
  <c r="O329" i="12"/>
  <c r="K329" i="12" s="1"/>
  <c r="N329" i="12"/>
  <c r="I329" i="12"/>
  <c r="Q328" i="12"/>
  <c r="P328" i="12"/>
  <c r="O328" i="12"/>
  <c r="K328" i="12" s="1"/>
  <c r="N328" i="12"/>
  <c r="I328" i="12"/>
  <c r="Q327" i="12"/>
  <c r="P327" i="12"/>
  <c r="O327" i="12"/>
  <c r="N327" i="12"/>
  <c r="I327" i="12"/>
  <c r="Q326" i="12"/>
  <c r="P326" i="12"/>
  <c r="O326" i="12"/>
  <c r="K326" i="12" s="1"/>
  <c r="N326" i="12"/>
  <c r="I326" i="12"/>
  <c r="Q325" i="12"/>
  <c r="P325" i="12"/>
  <c r="O325" i="12"/>
  <c r="N325" i="12"/>
  <c r="I325" i="12"/>
  <c r="Q324" i="12"/>
  <c r="P324" i="12"/>
  <c r="O324" i="12"/>
  <c r="N324" i="12"/>
  <c r="I324" i="12"/>
  <c r="Q323" i="12"/>
  <c r="P323" i="12"/>
  <c r="O323" i="12"/>
  <c r="K323" i="12" s="1"/>
  <c r="N323" i="12"/>
  <c r="I323" i="12"/>
  <c r="Q322" i="12"/>
  <c r="P322" i="12"/>
  <c r="O322" i="12"/>
  <c r="K322" i="12" s="1"/>
  <c r="N322" i="12"/>
  <c r="I322" i="12"/>
  <c r="Q321" i="12"/>
  <c r="P321" i="12"/>
  <c r="O321" i="12"/>
  <c r="K321" i="12" s="1"/>
  <c r="N321" i="12"/>
  <c r="I321" i="12"/>
  <c r="Q320" i="12"/>
  <c r="P320" i="12"/>
  <c r="O320" i="12"/>
  <c r="K320" i="12" s="1"/>
  <c r="N320" i="12"/>
  <c r="I320" i="12"/>
  <c r="Q319" i="12"/>
  <c r="P319" i="12"/>
  <c r="O319" i="12"/>
  <c r="N319" i="12"/>
  <c r="I319" i="12"/>
  <c r="Q318" i="12"/>
  <c r="P318" i="12"/>
  <c r="O318" i="12"/>
  <c r="K318" i="12" s="1"/>
  <c r="N318" i="12"/>
  <c r="I318" i="12"/>
  <c r="Q317" i="12"/>
  <c r="P317" i="12"/>
  <c r="O317" i="12"/>
  <c r="K317" i="12" s="1"/>
  <c r="N317" i="12"/>
  <c r="I317" i="12"/>
  <c r="Q316" i="12"/>
  <c r="P316" i="12"/>
  <c r="O316" i="12"/>
  <c r="N316" i="12"/>
  <c r="I316" i="12"/>
  <c r="Q315" i="12"/>
  <c r="P315" i="12"/>
  <c r="O315" i="12"/>
  <c r="K315" i="12" s="1"/>
  <c r="N315" i="12"/>
  <c r="I315" i="12"/>
  <c r="Q314" i="12"/>
  <c r="P314" i="12"/>
  <c r="O314" i="12"/>
  <c r="N314" i="12"/>
  <c r="I314" i="12"/>
  <c r="Q313" i="12"/>
  <c r="P313" i="12"/>
  <c r="O313" i="12"/>
  <c r="K313" i="12" s="1"/>
  <c r="N313" i="12"/>
  <c r="I313" i="12"/>
  <c r="Q312" i="12"/>
  <c r="P312" i="12"/>
  <c r="O312" i="12"/>
  <c r="K312" i="12" s="1"/>
  <c r="N312" i="12"/>
  <c r="I312" i="12"/>
  <c r="Q311" i="12"/>
  <c r="P311" i="12"/>
  <c r="O311" i="12"/>
  <c r="K311" i="12" s="1"/>
  <c r="N311" i="12"/>
  <c r="I311" i="12"/>
  <c r="Q310" i="12"/>
  <c r="P310" i="12"/>
  <c r="O310" i="12"/>
  <c r="K310" i="12" s="1"/>
  <c r="N310" i="12"/>
  <c r="I310" i="12"/>
  <c r="Q309" i="12"/>
  <c r="P309" i="12"/>
  <c r="O309" i="12"/>
  <c r="K309" i="12" s="1"/>
  <c r="N309" i="12"/>
  <c r="I309" i="12"/>
  <c r="Q308" i="12"/>
  <c r="P308" i="12"/>
  <c r="O308" i="12"/>
  <c r="N308" i="12"/>
  <c r="I308" i="12"/>
  <c r="Q307" i="12"/>
  <c r="P307" i="12"/>
  <c r="O307" i="12"/>
  <c r="N307" i="12"/>
  <c r="I307" i="12"/>
  <c r="Q306" i="12"/>
  <c r="P306" i="12"/>
  <c r="O306" i="12"/>
  <c r="N306" i="12"/>
  <c r="I306" i="12"/>
  <c r="Q305" i="12"/>
  <c r="P305" i="12"/>
  <c r="O305" i="12"/>
  <c r="K305" i="12" s="1"/>
  <c r="N305" i="12"/>
  <c r="I305" i="12"/>
  <c r="Q304" i="12"/>
  <c r="P304" i="12"/>
  <c r="O304" i="12"/>
  <c r="K304" i="12" s="1"/>
  <c r="N304" i="12"/>
  <c r="I304" i="12"/>
  <c r="Q303" i="12"/>
  <c r="P303" i="12"/>
  <c r="O303" i="12"/>
  <c r="N303" i="12"/>
  <c r="I303" i="12"/>
  <c r="Q302" i="12"/>
  <c r="P302" i="12"/>
  <c r="O302" i="12"/>
  <c r="K302" i="12" s="1"/>
  <c r="N302" i="12"/>
  <c r="I302" i="12"/>
  <c r="Q301" i="12"/>
  <c r="P301" i="12"/>
  <c r="O301" i="12"/>
  <c r="K301" i="12" s="1"/>
  <c r="N301" i="12"/>
  <c r="I301" i="12"/>
  <c r="Q300" i="12"/>
  <c r="P300" i="12"/>
  <c r="O300" i="12"/>
  <c r="N300" i="12"/>
  <c r="I300" i="12"/>
  <c r="Q299" i="12"/>
  <c r="P299" i="12"/>
  <c r="O299" i="12"/>
  <c r="K299" i="12" s="1"/>
  <c r="N299" i="12"/>
  <c r="I299" i="12"/>
  <c r="Q298" i="12"/>
  <c r="P298" i="12"/>
  <c r="O298" i="12"/>
  <c r="K298" i="12" s="1"/>
  <c r="N298" i="12"/>
  <c r="I298" i="12"/>
  <c r="Q297" i="12"/>
  <c r="P297" i="12"/>
  <c r="O297" i="12"/>
  <c r="K297" i="12" s="1"/>
  <c r="N297" i="12"/>
  <c r="I297" i="12"/>
  <c r="Q296" i="12"/>
  <c r="P296" i="12"/>
  <c r="O296" i="12"/>
  <c r="K296" i="12" s="1"/>
  <c r="N296" i="12"/>
  <c r="I296" i="12"/>
  <c r="Q295" i="12"/>
  <c r="P295" i="12"/>
  <c r="O295" i="12"/>
  <c r="N295" i="12"/>
  <c r="I295" i="12"/>
  <c r="Q294" i="12"/>
  <c r="P294" i="12"/>
  <c r="O294" i="12"/>
  <c r="K294" i="12" s="1"/>
  <c r="N294" i="12"/>
  <c r="I294" i="12"/>
  <c r="Q293" i="12"/>
  <c r="P293" i="12"/>
  <c r="O293" i="12"/>
  <c r="K293" i="12" s="1"/>
  <c r="N293" i="12"/>
  <c r="I293" i="12"/>
  <c r="Q292" i="12"/>
  <c r="P292" i="12"/>
  <c r="O292" i="12"/>
  <c r="N292" i="12"/>
  <c r="I292" i="12"/>
  <c r="Q291" i="12"/>
  <c r="P291" i="12"/>
  <c r="O291" i="12"/>
  <c r="N291" i="12"/>
  <c r="I291" i="12"/>
  <c r="Q290" i="12"/>
  <c r="P290" i="12"/>
  <c r="O290" i="12"/>
  <c r="K290" i="12" s="1"/>
  <c r="N290" i="12"/>
  <c r="I290" i="12"/>
  <c r="Q289" i="12"/>
  <c r="P289" i="12"/>
  <c r="O289" i="12"/>
  <c r="N289" i="12"/>
  <c r="I289" i="12"/>
  <c r="Q288" i="12"/>
  <c r="P288" i="12"/>
  <c r="O288" i="12"/>
  <c r="K288" i="12" s="1"/>
  <c r="N288" i="12"/>
  <c r="I288" i="12"/>
  <c r="Q287" i="12"/>
  <c r="P287" i="12"/>
  <c r="O287" i="12"/>
  <c r="N287" i="12"/>
  <c r="I287" i="12"/>
  <c r="Q286" i="12"/>
  <c r="P286" i="12"/>
  <c r="O286" i="12"/>
  <c r="K286" i="12" s="1"/>
  <c r="N286" i="12"/>
  <c r="I286" i="12"/>
  <c r="Q285" i="12"/>
  <c r="P285" i="12"/>
  <c r="O285" i="12"/>
  <c r="K285" i="12" s="1"/>
  <c r="N285" i="12"/>
  <c r="I285" i="12"/>
  <c r="Q284" i="12"/>
  <c r="P284" i="12"/>
  <c r="O284" i="12"/>
  <c r="N284" i="12"/>
  <c r="I284" i="12"/>
  <c r="Q283" i="12"/>
  <c r="P283" i="12"/>
  <c r="O283" i="12"/>
  <c r="K283" i="12" s="1"/>
  <c r="N283" i="12"/>
  <c r="I283" i="12"/>
  <c r="Q282" i="12"/>
  <c r="P282" i="12"/>
  <c r="O282" i="12"/>
  <c r="K282" i="12" s="1"/>
  <c r="N282" i="12"/>
  <c r="I282" i="12"/>
  <c r="Q281" i="12"/>
  <c r="P281" i="12"/>
  <c r="O281" i="12"/>
  <c r="K281" i="12" s="1"/>
  <c r="N281" i="12"/>
  <c r="I281" i="12"/>
  <c r="Q280" i="12"/>
  <c r="P280" i="12"/>
  <c r="O280" i="12"/>
  <c r="K280" i="12" s="1"/>
  <c r="N280" i="12"/>
  <c r="I280" i="12"/>
  <c r="Q279" i="12"/>
  <c r="P279" i="12"/>
  <c r="O279" i="12"/>
  <c r="N279" i="12"/>
  <c r="I279" i="12"/>
  <c r="Q278" i="12"/>
  <c r="P278" i="12"/>
  <c r="O278" i="12"/>
  <c r="K278" i="12" s="1"/>
  <c r="N278" i="12"/>
  <c r="I278" i="12"/>
  <c r="Q277" i="12"/>
  <c r="P277" i="12"/>
  <c r="O277" i="12"/>
  <c r="N277" i="12"/>
  <c r="I277" i="12"/>
  <c r="Q276" i="12"/>
  <c r="P276" i="12"/>
  <c r="O276" i="12"/>
  <c r="N276" i="12"/>
  <c r="I276" i="12"/>
  <c r="Q275" i="12"/>
  <c r="P275" i="12"/>
  <c r="O275" i="12"/>
  <c r="K275" i="12" s="1"/>
  <c r="N275" i="12"/>
  <c r="I275" i="12"/>
  <c r="Q274" i="12"/>
  <c r="P274" i="12"/>
  <c r="O274" i="12"/>
  <c r="K274" i="12" s="1"/>
  <c r="N274" i="12"/>
  <c r="I274" i="12"/>
  <c r="Q273" i="12"/>
  <c r="P273" i="12"/>
  <c r="O273" i="12"/>
  <c r="K273" i="12" s="1"/>
  <c r="N273" i="12"/>
  <c r="I273" i="12"/>
  <c r="Q272" i="12"/>
  <c r="P272" i="12"/>
  <c r="O272" i="12"/>
  <c r="K272" i="12" s="1"/>
  <c r="N272" i="12"/>
  <c r="I272" i="12"/>
  <c r="Q271" i="12"/>
  <c r="P271" i="12"/>
  <c r="O271" i="12"/>
  <c r="N271" i="12"/>
  <c r="I271" i="12"/>
  <c r="Q270" i="12"/>
  <c r="P270" i="12"/>
  <c r="O270" i="12"/>
  <c r="K270" i="12" s="1"/>
  <c r="N270" i="12"/>
  <c r="I270" i="12"/>
  <c r="Q269" i="12"/>
  <c r="P269" i="12"/>
  <c r="O269" i="12"/>
  <c r="K269" i="12" s="1"/>
  <c r="N269" i="12"/>
  <c r="I269" i="12"/>
  <c r="Q268" i="12"/>
  <c r="P268" i="12"/>
  <c r="O268" i="12"/>
  <c r="N268" i="12"/>
  <c r="I268" i="12"/>
  <c r="Q267" i="12"/>
  <c r="P267" i="12"/>
  <c r="O267" i="12"/>
  <c r="K267" i="12" s="1"/>
  <c r="N267" i="12"/>
  <c r="I267" i="12"/>
  <c r="Q266" i="12"/>
  <c r="P266" i="12"/>
  <c r="O266" i="12"/>
  <c r="N266" i="12"/>
  <c r="I266" i="12"/>
  <c r="Q265" i="12"/>
  <c r="P265" i="12"/>
  <c r="O265" i="12"/>
  <c r="K265" i="12" s="1"/>
  <c r="N265" i="12"/>
  <c r="I265" i="12"/>
  <c r="Q264" i="12"/>
  <c r="P264" i="12"/>
  <c r="O264" i="12"/>
  <c r="K264" i="12" s="1"/>
  <c r="N264" i="12"/>
  <c r="I264" i="12"/>
  <c r="Q263" i="12"/>
  <c r="P263" i="12"/>
  <c r="O263" i="12"/>
  <c r="N263" i="12"/>
  <c r="I263" i="12"/>
  <c r="Q262" i="12"/>
  <c r="P262" i="12"/>
  <c r="O262" i="12"/>
  <c r="K262" i="12" s="1"/>
  <c r="N262" i="12"/>
  <c r="I262" i="12"/>
  <c r="Q261" i="12"/>
  <c r="P261" i="12"/>
  <c r="O261" i="12"/>
  <c r="K261" i="12" s="1"/>
  <c r="N261" i="12"/>
  <c r="I261" i="12"/>
  <c r="Q260" i="12"/>
  <c r="P260" i="12"/>
  <c r="O260" i="12"/>
  <c r="N260" i="12"/>
  <c r="I260" i="12"/>
  <c r="Q259" i="12"/>
  <c r="P259" i="12"/>
  <c r="O259" i="12"/>
  <c r="N259" i="12"/>
  <c r="I259" i="12"/>
  <c r="Q258" i="12"/>
  <c r="P258" i="12"/>
  <c r="O258" i="12"/>
  <c r="N258" i="12"/>
  <c r="I258" i="12"/>
  <c r="Q257" i="12"/>
  <c r="P257" i="12"/>
  <c r="O257" i="12"/>
  <c r="K257" i="12" s="1"/>
  <c r="N257" i="12"/>
  <c r="I257" i="12"/>
  <c r="Q256" i="12"/>
  <c r="P256" i="12"/>
  <c r="O256" i="12"/>
  <c r="K256" i="12" s="1"/>
  <c r="N256" i="12"/>
  <c r="I256" i="12"/>
  <c r="Q255" i="12"/>
  <c r="P255" i="12"/>
  <c r="O255" i="12"/>
  <c r="N255" i="12"/>
  <c r="I255" i="12"/>
  <c r="Q254" i="12"/>
  <c r="P254" i="12"/>
  <c r="O254" i="12"/>
  <c r="K254" i="12" s="1"/>
  <c r="N254" i="12"/>
  <c r="I254" i="12"/>
  <c r="Q253" i="12"/>
  <c r="P253" i="12"/>
  <c r="O253" i="12"/>
  <c r="K253" i="12" s="1"/>
  <c r="N253" i="12"/>
  <c r="I253" i="12"/>
  <c r="Q252" i="12"/>
  <c r="P252" i="12"/>
  <c r="O252" i="12"/>
  <c r="N252" i="12"/>
  <c r="I252" i="12"/>
  <c r="Q251" i="12"/>
  <c r="P251" i="12"/>
  <c r="O251" i="12"/>
  <c r="K251" i="12" s="1"/>
  <c r="N251" i="12"/>
  <c r="I251" i="12"/>
  <c r="Q250" i="12"/>
  <c r="P250" i="12"/>
  <c r="O250" i="12"/>
  <c r="K250" i="12" s="1"/>
  <c r="N250" i="12"/>
  <c r="I250" i="12"/>
  <c r="Q249" i="12"/>
  <c r="P249" i="12"/>
  <c r="O249" i="12"/>
  <c r="N249" i="12"/>
  <c r="I249" i="12"/>
  <c r="Q248" i="12"/>
  <c r="P248" i="12"/>
  <c r="O248" i="12"/>
  <c r="K248" i="12" s="1"/>
  <c r="N248" i="12"/>
  <c r="I248" i="12"/>
  <c r="Q247" i="12"/>
  <c r="P247" i="12"/>
  <c r="O247" i="12"/>
  <c r="K247" i="12" s="1"/>
  <c r="N247" i="12"/>
  <c r="I247" i="12"/>
  <c r="Q246" i="12"/>
  <c r="P246" i="12"/>
  <c r="O246" i="12"/>
  <c r="K246" i="12" s="1"/>
  <c r="N246" i="12"/>
  <c r="I246" i="12"/>
  <c r="Q245" i="12"/>
  <c r="P245" i="12"/>
  <c r="O245" i="12"/>
  <c r="N245" i="12"/>
  <c r="I245" i="12"/>
  <c r="Q244" i="12"/>
  <c r="P244" i="12"/>
  <c r="O244" i="12"/>
  <c r="K244" i="12" s="1"/>
  <c r="N244" i="12"/>
  <c r="I244" i="12"/>
  <c r="Q243" i="12"/>
  <c r="P243" i="12"/>
  <c r="O243" i="12"/>
  <c r="N243" i="12"/>
  <c r="I243" i="12"/>
  <c r="Q242" i="12"/>
  <c r="P242" i="12"/>
  <c r="O242" i="12"/>
  <c r="K242" i="12" s="1"/>
  <c r="N242" i="12"/>
  <c r="I242" i="12"/>
  <c r="Q241" i="12"/>
  <c r="P241" i="12"/>
  <c r="O241" i="12"/>
  <c r="K241" i="12" s="1"/>
  <c r="N241" i="12"/>
  <c r="I241" i="12"/>
  <c r="Q240" i="12"/>
  <c r="P240" i="12"/>
  <c r="O240" i="12"/>
  <c r="K240" i="12" s="1"/>
  <c r="N240" i="12"/>
  <c r="I240" i="12"/>
  <c r="Q239" i="12"/>
  <c r="P239" i="12"/>
  <c r="O239" i="12"/>
  <c r="N239" i="12"/>
  <c r="I239" i="12"/>
  <c r="Q238" i="12"/>
  <c r="P238" i="12"/>
  <c r="O238" i="12"/>
  <c r="K238" i="12" s="1"/>
  <c r="N238" i="12"/>
  <c r="I238" i="12"/>
  <c r="Q237" i="12"/>
  <c r="P237" i="12"/>
  <c r="O237" i="12"/>
  <c r="K237" i="12" s="1"/>
  <c r="N237" i="12"/>
  <c r="I237" i="12"/>
  <c r="Q236" i="12"/>
  <c r="P236" i="12"/>
  <c r="O236" i="12"/>
  <c r="N236" i="12"/>
  <c r="I236" i="12"/>
  <c r="Q235" i="12"/>
  <c r="P235" i="12"/>
  <c r="O235" i="12"/>
  <c r="K235" i="12" s="1"/>
  <c r="N235" i="12"/>
  <c r="I235" i="12"/>
  <c r="Q234" i="12"/>
  <c r="P234" i="12"/>
  <c r="O234" i="12"/>
  <c r="K234" i="12" s="1"/>
  <c r="N234" i="12"/>
  <c r="I234" i="12"/>
  <c r="Q233" i="12"/>
  <c r="P233" i="12"/>
  <c r="O233" i="12"/>
  <c r="K233" i="12" s="1"/>
  <c r="N233" i="12"/>
  <c r="I233" i="12"/>
  <c r="Q232" i="12"/>
  <c r="P232" i="12"/>
  <c r="O232" i="12"/>
  <c r="K232" i="12" s="1"/>
  <c r="N232" i="12"/>
  <c r="I232" i="12"/>
  <c r="Q231" i="12"/>
  <c r="P231" i="12"/>
  <c r="O231" i="12"/>
  <c r="N231" i="12"/>
  <c r="I231" i="12"/>
  <c r="Q230" i="12"/>
  <c r="P230" i="12"/>
  <c r="O230" i="12"/>
  <c r="K230" i="12" s="1"/>
  <c r="N230" i="12"/>
  <c r="I230" i="12"/>
  <c r="Q229" i="12"/>
  <c r="P229" i="12"/>
  <c r="O229" i="12"/>
  <c r="K229" i="12" s="1"/>
  <c r="N229" i="12"/>
  <c r="I229" i="12"/>
  <c r="Q228" i="12"/>
  <c r="P228" i="12"/>
  <c r="O228" i="12"/>
  <c r="K228" i="12" s="1"/>
  <c r="N228" i="12"/>
  <c r="I228" i="12"/>
  <c r="Q227" i="12"/>
  <c r="P227" i="12"/>
  <c r="O227" i="12"/>
  <c r="K227" i="12" s="1"/>
  <c r="N227" i="12"/>
  <c r="I227" i="12"/>
  <c r="Q226" i="12"/>
  <c r="P226" i="12"/>
  <c r="O226" i="12"/>
  <c r="K226" i="12" s="1"/>
  <c r="N226" i="12"/>
  <c r="I226" i="12"/>
  <c r="Q225" i="12"/>
  <c r="P225" i="12"/>
  <c r="O225" i="12"/>
  <c r="K225" i="12" s="1"/>
  <c r="N225" i="12"/>
  <c r="I225" i="12"/>
  <c r="Q224" i="12"/>
  <c r="P224" i="12"/>
  <c r="O224" i="12"/>
  <c r="K224" i="12" s="1"/>
  <c r="N224" i="12"/>
  <c r="I224" i="12"/>
  <c r="Q223" i="12"/>
  <c r="P223" i="12"/>
  <c r="O223" i="12"/>
  <c r="N223" i="12"/>
  <c r="I223" i="12"/>
  <c r="Q222" i="12"/>
  <c r="P222" i="12"/>
  <c r="O222" i="12"/>
  <c r="K222" i="12" s="1"/>
  <c r="N222" i="12"/>
  <c r="I222" i="12"/>
  <c r="Q221" i="12"/>
  <c r="P221" i="12"/>
  <c r="O221" i="12"/>
  <c r="K221" i="12" s="1"/>
  <c r="N221" i="12"/>
  <c r="I221" i="12"/>
  <c r="Q220" i="12"/>
  <c r="P220" i="12"/>
  <c r="O220" i="12"/>
  <c r="N220" i="12"/>
  <c r="I220" i="12"/>
  <c r="Q219" i="12"/>
  <c r="P219" i="12"/>
  <c r="O219" i="12"/>
  <c r="N219" i="12"/>
  <c r="I219" i="12"/>
  <c r="Q218" i="12"/>
  <c r="P218" i="12"/>
  <c r="O218" i="12"/>
  <c r="N218" i="12"/>
  <c r="I218" i="12"/>
  <c r="Q217" i="12"/>
  <c r="P217" i="12"/>
  <c r="O217" i="12"/>
  <c r="K217" i="12" s="1"/>
  <c r="N217" i="12"/>
  <c r="I217" i="12"/>
  <c r="Q216" i="12"/>
  <c r="P216" i="12"/>
  <c r="O216" i="12"/>
  <c r="K216" i="12" s="1"/>
  <c r="N216" i="12"/>
  <c r="I216" i="12"/>
  <c r="Q215" i="12"/>
  <c r="P215" i="12"/>
  <c r="O215" i="12"/>
  <c r="N215" i="12"/>
  <c r="I215" i="12"/>
  <c r="Q214" i="12"/>
  <c r="P214" i="12"/>
  <c r="O214" i="12"/>
  <c r="K214" i="12" s="1"/>
  <c r="N214" i="12"/>
  <c r="I214" i="12"/>
  <c r="Q213" i="12"/>
  <c r="P213" i="12"/>
  <c r="O213" i="12"/>
  <c r="K213" i="12" s="1"/>
  <c r="N213" i="12"/>
  <c r="I213" i="12"/>
  <c r="Q212" i="12"/>
  <c r="P212" i="12"/>
  <c r="O212" i="12"/>
  <c r="N212" i="12"/>
  <c r="I212" i="12"/>
  <c r="Q211" i="12"/>
  <c r="P211" i="12"/>
  <c r="O211" i="12"/>
  <c r="K211" i="12" s="1"/>
  <c r="N211" i="12"/>
  <c r="I211" i="12"/>
  <c r="Q210" i="12"/>
  <c r="P210" i="12"/>
  <c r="O210" i="12"/>
  <c r="K210" i="12" s="1"/>
  <c r="N210" i="12"/>
  <c r="I210" i="12"/>
  <c r="Q209" i="12"/>
  <c r="P209" i="12"/>
  <c r="O209" i="12"/>
  <c r="K209" i="12" s="1"/>
  <c r="N209" i="12"/>
  <c r="I209" i="12"/>
  <c r="Q208" i="12"/>
  <c r="P208" i="12"/>
  <c r="O208" i="12"/>
  <c r="K208" i="12" s="1"/>
  <c r="N208" i="12"/>
  <c r="I208" i="12"/>
  <c r="Q207" i="12"/>
  <c r="P207" i="12"/>
  <c r="O207" i="12"/>
  <c r="K207" i="12" s="1"/>
  <c r="N207" i="12"/>
  <c r="I207" i="12"/>
  <c r="Q206" i="12"/>
  <c r="P206" i="12"/>
  <c r="O206" i="12"/>
  <c r="K206" i="12" s="1"/>
  <c r="N206" i="12"/>
  <c r="I206" i="12"/>
  <c r="Q205" i="12"/>
  <c r="P205" i="12"/>
  <c r="O205" i="12"/>
  <c r="K205" i="12" s="1"/>
  <c r="N205" i="12"/>
  <c r="I205" i="12"/>
  <c r="Q204" i="12"/>
  <c r="P204" i="12"/>
  <c r="O204" i="12"/>
  <c r="N204" i="12"/>
  <c r="I204" i="12"/>
  <c r="Q203" i="12"/>
  <c r="P203" i="12"/>
  <c r="O203" i="12"/>
  <c r="K203" i="12" s="1"/>
  <c r="N203" i="12"/>
  <c r="I203" i="12"/>
  <c r="Q202" i="12"/>
  <c r="P202" i="12"/>
  <c r="O202" i="12"/>
  <c r="K202" i="12" s="1"/>
  <c r="N202" i="12"/>
  <c r="I202" i="12"/>
  <c r="Q201" i="12"/>
  <c r="P201" i="12"/>
  <c r="O201" i="12"/>
  <c r="K201" i="12" s="1"/>
  <c r="N201" i="12"/>
  <c r="I201" i="12"/>
  <c r="Q200" i="12"/>
  <c r="P200" i="12"/>
  <c r="O200" i="12"/>
  <c r="E200" i="12" s="1"/>
  <c r="N200" i="12"/>
  <c r="I200" i="12"/>
  <c r="Q199" i="12"/>
  <c r="P199" i="12"/>
  <c r="O199" i="12"/>
  <c r="A199" i="12" s="1"/>
  <c r="N199" i="12"/>
  <c r="I199" i="12"/>
  <c r="Q198" i="12"/>
  <c r="P198" i="12"/>
  <c r="O198" i="12"/>
  <c r="J198" i="12" s="1"/>
  <c r="N198" i="12"/>
  <c r="I198" i="12"/>
  <c r="Q197" i="12"/>
  <c r="P197" i="12"/>
  <c r="O197" i="12"/>
  <c r="D197" i="12" s="1"/>
  <c r="N197" i="12"/>
  <c r="I197" i="12"/>
  <c r="Q196" i="12"/>
  <c r="P196" i="12"/>
  <c r="O196" i="12"/>
  <c r="C196" i="12" s="1"/>
  <c r="N196" i="12"/>
  <c r="I196" i="12"/>
  <c r="A196" i="12"/>
  <c r="Q195" i="12"/>
  <c r="P195" i="12"/>
  <c r="O195" i="12"/>
  <c r="J195" i="12" s="1"/>
  <c r="N195" i="12"/>
  <c r="I195" i="12"/>
  <c r="Q194" i="12"/>
  <c r="P194" i="12"/>
  <c r="O194" i="12"/>
  <c r="E194" i="12" s="1"/>
  <c r="N194" i="12"/>
  <c r="I194" i="12"/>
  <c r="Q193" i="12"/>
  <c r="P193" i="12"/>
  <c r="O193" i="12"/>
  <c r="A193" i="12" s="1"/>
  <c r="N193" i="12"/>
  <c r="I193" i="12"/>
  <c r="Q192" i="12"/>
  <c r="P192" i="12"/>
  <c r="O192" i="12"/>
  <c r="E192" i="12" s="1"/>
  <c r="N192" i="12"/>
  <c r="I192" i="12"/>
  <c r="Q191" i="12"/>
  <c r="P191" i="12"/>
  <c r="O191" i="12"/>
  <c r="K191" i="12" s="1"/>
  <c r="N191" i="12"/>
  <c r="I191" i="12"/>
  <c r="Q190" i="12"/>
  <c r="P190" i="12"/>
  <c r="O190" i="12"/>
  <c r="N190" i="12"/>
  <c r="I190" i="12"/>
  <c r="Q189" i="12"/>
  <c r="P189" i="12"/>
  <c r="O189" i="12"/>
  <c r="D189" i="12" s="1"/>
  <c r="N189" i="12"/>
  <c r="I189" i="12"/>
  <c r="Q188" i="12"/>
  <c r="P188" i="12"/>
  <c r="O188" i="12"/>
  <c r="D188" i="12" s="1"/>
  <c r="N188" i="12"/>
  <c r="I188" i="12"/>
  <c r="Q187" i="12"/>
  <c r="P187" i="12"/>
  <c r="O187" i="12"/>
  <c r="J187" i="12" s="1"/>
  <c r="N187" i="12"/>
  <c r="I187" i="12"/>
  <c r="Q186" i="12"/>
  <c r="P186" i="12"/>
  <c r="O186" i="12"/>
  <c r="N186" i="12"/>
  <c r="I186" i="12"/>
  <c r="Q185" i="12"/>
  <c r="P185" i="12"/>
  <c r="O185" i="12"/>
  <c r="A185" i="12" s="1"/>
  <c r="N185" i="12"/>
  <c r="I185" i="12"/>
  <c r="Q184" i="12"/>
  <c r="P184" i="12"/>
  <c r="O184" i="12"/>
  <c r="E184" i="12" s="1"/>
  <c r="N184" i="12"/>
  <c r="I184" i="12"/>
  <c r="Q183" i="12"/>
  <c r="P183" i="12"/>
  <c r="O183" i="12"/>
  <c r="K183" i="12" s="1"/>
  <c r="N183" i="12"/>
  <c r="I183" i="12"/>
  <c r="Q182" i="12"/>
  <c r="P182" i="12"/>
  <c r="O182" i="12"/>
  <c r="J182" i="12" s="1"/>
  <c r="N182" i="12"/>
  <c r="I182" i="12"/>
  <c r="Q181" i="12"/>
  <c r="P181" i="12"/>
  <c r="O181" i="12"/>
  <c r="D181" i="12" s="1"/>
  <c r="N181" i="12"/>
  <c r="I181" i="12"/>
  <c r="Q180" i="12"/>
  <c r="P180" i="12"/>
  <c r="O180" i="12"/>
  <c r="K180" i="12" s="1"/>
  <c r="N180" i="12"/>
  <c r="I180" i="12"/>
  <c r="Q179" i="12"/>
  <c r="P179" i="12"/>
  <c r="O179" i="12"/>
  <c r="J179" i="12" s="1"/>
  <c r="N179" i="12"/>
  <c r="I179" i="12"/>
  <c r="Q178" i="12"/>
  <c r="P178" i="12"/>
  <c r="O178" i="12"/>
  <c r="J178" i="12" s="1"/>
  <c r="N178" i="12"/>
  <c r="I178" i="12"/>
  <c r="Q177" i="12"/>
  <c r="P177" i="12"/>
  <c r="O177" i="12"/>
  <c r="D177" i="12" s="1"/>
  <c r="N177" i="12"/>
  <c r="I177" i="12"/>
  <c r="Q176" i="12"/>
  <c r="P176" i="12"/>
  <c r="O176" i="12"/>
  <c r="E176" i="12" s="1"/>
  <c r="N176" i="12"/>
  <c r="I176" i="12"/>
  <c r="Q175" i="12"/>
  <c r="P175" i="12"/>
  <c r="O175" i="12"/>
  <c r="A175" i="12" s="1"/>
  <c r="N175" i="12"/>
  <c r="I175" i="12"/>
  <c r="Q174" i="12"/>
  <c r="P174" i="12"/>
  <c r="O174" i="12"/>
  <c r="N174" i="12"/>
  <c r="I174" i="12"/>
  <c r="Q173" i="12"/>
  <c r="P173" i="12"/>
  <c r="O173" i="12"/>
  <c r="D173" i="12" s="1"/>
  <c r="N173" i="12"/>
  <c r="I173" i="12"/>
  <c r="Q172" i="12"/>
  <c r="P172" i="12"/>
  <c r="O172" i="12"/>
  <c r="A172" i="12" s="1"/>
  <c r="N172" i="12"/>
  <c r="I172" i="12"/>
  <c r="Q171" i="12"/>
  <c r="P171" i="12"/>
  <c r="O171" i="12"/>
  <c r="K171" i="12" s="1"/>
  <c r="N171" i="12"/>
  <c r="I171" i="12"/>
  <c r="Q170" i="12"/>
  <c r="P170" i="12"/>
  <c r="O170" i="12"/>
  <c r="A170" i="12" s="1"/>
  <c r="N170" i="12"/>
  <c r="I170" i="12"/>
  <c r="Q169" i="12"/>
  <c r="P169" i="12"/>
  <c r="O169" i="12"/>
  <c r="K169" i="12" s="1"/>
  <c r="N169" i="12"/>
  <c r="I169" i="12"/>
  <c r="Q168" i="12"/>
  <c r="P168" i="12"/>
  <c r="O168" i="12"/>
  <c r="A168" i="12" s="1"/>
  <c r="N168" i="12"/>
  <c r="I168" i="12"/>
  <c r="Q167" i="12"/>
  <c r="P167" i="12"/>
  <c r="O167" i="12"/>
  <c r="A167" i="12" s="1"/>
  <c r="N167" i="12"/>
  <c r="I167" i="12"/>
  <c r="Q166" i="12"/>
  <c r="P166" i="12"/>
  <c r="O166" i="12"/>
  <c r="A166" i="12" s="1"/>
  <c r="N166" i="12"/>
  <c r="I166" i="12"/>
  <c r="Q165" i="12"/>
  <c r="P165" i="12"/>
  <c r="O165" i="12"/>
  <c r="A165" i="12" s="1"/>
  <c r="N165" i="12"/>
  <c r="I165" i="12"/>
  <c r="Q164" i="12"/>
  <c r="P164" i="12"/>
  <c r="O164" i="12"/>
  <c r="K164" i="12" s="1"/>
  <c r="N164" i="12"/>
  <c r="I164" i="12"/>
  <c r="Q163" i="12"/>
  <c r="P163" i="12"/>
  <c r="O163" i="12"/>
  <c r="K163" i="12" s="1"/>
  <c r="N163" i="12"/>
  <c r="I163" i="12"/>
  <c r="Q162" i="12"/>
  <c r="P162" i="12"/>
  <c r="O162" i="12"/>
  <c r="A162" i="12" s="1"/>
  <c r="N162" i="12"/>
  <c r="I162" i="12"/>
  <c r="Q161" i="12"/>
  <c r="P161" i="12"/>
  <c r="O161" i="12"/>
  <c r="A161" i="12" s="1"/>
  <c r="N161" i="12"/>
  <c r="I161" i="12"/>
  <c r="Q160" i="12"/>
  <c r="P160" i="12"/>
  <c r="O160" i="12"/>
  <c r="A160" i="12" s="1"/>
  <c r="N160" i="12"/>
  <c r="I160" i="12"/>
  <c r="Q159" i="12"/>
  <c r="P159" i="12"/>
  <c r="O159" i="12"/>
  <c r="C159" i="12" s="1"/>
  <c r="N159" i="12"/>
  <c r="I159" i="12"/>
  <c r="Q158" i="12"/>
  <c r="P158" i="12"/>
  <c r="O158" i="12"/>
  <c r="A158" i="12" s="1"/>
  <c r="N158" i="12"/>
  <c r="I158" i="12"/>
  <c r="Q157" i="12"/>
  <c r="P157" i="12"/>
  <c r="O157" i="12"/>
  <c r="E157" i="12" s="1"/>
  <c r="N157" i="12"/>
  <c r="I157" i="12"/>
  <c r="Q156" i="12"/>
  <c r="P156" i="12"/>
  <c r="O156" i="12"/>
  <c r="E156" i="12" s="1"/>
  <c r="N156" i="12"/>
  <c r="I156" i="12"/>
  <c r="Q155" i="12"/>
  <c r="P155" i="12"/>
  <c r="O155" i="12"/>
  <c r="K155" i="12" s="1"/>
  <c r="N155" i="12"/>
  <c r="I155" i="12"/>
  <c r="Q154" i="12"/>
  <c r="P154" i="12"/>
  <c r="O154" i="12"/>
  <c r="A154" i="12" s="1"/>
  <c r="N154" i="12"/>
  <c r="I154" i="12"/>
  <c r="Q153" i="12"/>
  <c r="P153" i="12"/>
  <c r="O153" i="12"/>
  <c r="A153" i="12" s="1"/>
  <c r="N153" i="12"/>
  <c r="I153" i="12"/>
  <c r="Q152" i="12"/>
  <c r="P152" i="12"/>
  <c r="O152" i="12"/>
  <c r="J152" i="12" s="1"/>
  <c r="N152" i="12"/>
  <c r="I152" i="12"/>
  <c r="Q151" i="12"/>
  <c r="P151" i="12"/>
  <c r="O151" i="12"/>
  <c r="A151" i="12" s="1"/>
  <c r="N151" i="12"/>
  <c r="I151" i="12"/>
  <c r="Q150" i="12"/>
  <c r="P150" i="12"/>
  <c r="O150" i="12"/>
  <c r="A150" i="12" s="1"/>
  <c r="N150" i="12"/>
  <c r="I150" i="12"/>
  <c r="Q149" i="12"/>
  <c r="P149" i="12"/>
  <c r="O149" i="12"/>
  <c r="E149" i="12" s="1"/>
  <c r="N149" i="12"/>
  <c r="I149" i="12"/>
  <c r="Q148" i="12"/>
  <c r="P148" i="12"/>
  <c r="O148" i="12"/>
  <c r="K148" i="12" s="1"/>
  <c r="N148" i="12"/>
  <c r="I148" i="12"/>
  <c r="Q147" i="12"/>
  <c r="P147" i="12"/>
  <c r="O147" i="12"/>
  <c r="D147" i="12" s="1"/>
  <c r="N147" i="12"/>
  <c r="I147" i="12"/>
  <c r="Q146" i="12"/>
  <c r="P146" i="12"/>
  <c r="O146" i="12"/>
  <c r="A146" i="12" s="1"/>
  <c r="N146" i="12"/>
  <c r="I146" i="12"/>
  <c r="Q145" i="12"/>
  <c r="P145" i="12"/>
  <c r="O145" i="12"/>
  <c r="E145" i="12" s="1"/>
  <c r="N145" i="12"/>
  <c r="I145" i="12"/>
  <c r="Q144" i="12"/>
  <c r="P144" i="12"/>
  <c r="O144" i="12"/>
  <c r="D144" i="12" s="1"/>
  <c r="N144" i="12"/>
  <c r="I144" i="12"/>
  <c r="Q143" i="12"/>
  <c r="P143" i="12"/>
  <c r="O143" i="12"/>
  <c r="A143" i="12" s="1"/>
  <c r="N143" i="12"/>
  <c r="I143" i="12"/>
  <c r="Q142" i="12"/>
  <c r="P142" i="12"/>
  <c r="O142" i="12"/>
  <c r="A142" i="12" s="1"/>
  <c r="N142" i="12"/>
  <c r="I142" i="12"/>
  <c r="Q141" i="12"/>
  <c r="P141" i="12"/>
  <c r="O141" i="12"/>
  <c r="E141" i="12" s="1"/>
  <c r="N141" i="12"/>
  <c r="I141" i="12"/>
  <c r="Q140" i="12"/>
  <c r="P140" i="12"/>
  <c r="O140" i="12"/>
  <c r="J140" i="12" s="1"/>
  <c r="N140" i="12"/>
  <c r="I140" i="12"/>
  <c r="Q139" i="12"/>
  <c r="P139" i="12"/>
  <c r="O139" i="12"/>
  <c r="K139" i="12" s="1"/>
  <c r="N139" i="12"/>
  <c r="I139" i="12"/>
  <c r="Q138" i="12"/>
  <c r="P138" i="12"/>
  <c r="O138" i="12"/>
  <c r="A138" i="12" s="1"/>
  <c r="N138" i="12"/>
  <c r="I138" i="12"/>
  <c r="Q137" i="12"/>
  <c r="P137" i="12"/>
  <c r="O137" i="12"/>
  <c r="K137" i="12" s="1"/>
  <c r="N137" i="12"/>
  <c r="I137" i="12"/>
  <c r="Q136" i="12"/>
  <c r="P136" i="12"/>
  <c r="O136" i="12"/>
  <c r="A136" i="12" s="1"/>
  <c r="N136" i="12"/>
  <c r="I136" i="12"/>
  <c r="Q135" i="12"/>
  <c r="P135" i="12"/>
  <c r="O135" i="12"/>
  <c r="A135" i="12" s="1"/>
  <c r="N135" i="12"/>
  <c r="I135" i="12"/>
  <c r="Q134" i="12"/>
  <c r="P134" i="12"/>
  <c r="O134" i="12"/>
  <c r="A134" i="12" s="1"/>
  <c r="N134" i="12"/>
  <c r="I134" i="12"/>
  <c r="Q133" i="12"/>
  <c r="P133" i="12"/>
  <c r="O133" i="12"/>
  <c r="J133" i="12" s="1"/>
  <c r="N133" i="12"/>
  <c r="I133" i="12"/>
  <c r="Q132" i="12"/>
  <c r="P132" i="12"/>
  <c r="O132" i="12"/>
  <c r="A132" i="12" s="1"/>
  <c r="N132" i="12"/>
  <c r="I132" i="12"/>
  <c r="Q131" i="12"/>
  <c r="P131" i="12"/>
  <c r="O131" i="12"/>
  <c r="K131" i="12" s="1"/>
  <c r="N131" i="12"/>
  <c r="I131" i="12"/>
  <c r="Q130" i="12"/>
  <c r="P130" i="12"/>
  <c r="O130" i="12"/>
  <c r="A130" i="12" s="1"/>
  <c r="N130" i="12"/>
  <c r="I130" i="12"/>
  <c r="Q129" i="12"/>
  <c r="P129" i="12"/>
  <c r="O129" i="12"/>
  <c r="A129" i="12" s="1"/>
  <c r="N129" i="12"/>
  <c r="I129" i="12"/>
  <c r="Q128" i="12"/>
  <c r="P128" i="12"/>
  <c r="O128" i="12"/>
  <c r="A128" i="12" s="1"/>
  <c r="N128" i="12"/>
  <c r="I128" i="12"/>
  <c r="Q127" i="12"/>
  <c r="P127" i="12"/>
  <c r="O127" i="12"/>
  <c r="C127" i="12" s="1"/>
  <c r="N127" i="12"/>
  <c r="I127" i="12"/>
  <c r="Q126" i="12"/>
  <c r="P126" i="12"/>
  <c r="O126" i="12"/>
  <c r="A126" i="12" s="1"/>
  <c r="N126" i="12"/>
  <c r="I126" i="12"/>
  <c r="Q125" i="12"/>
  <c r="P125" i="12"/>
  <c r="O125" i="12"/>
  <c r="E125" i="12" s="1"/>
  <c r="N125" i="12"/>
  <c r="I125" i="12"/>
  <c r="Q124" i="12"/>
  <c r="P124" i="12"/>
  <c r="O124" i="12"/>
  <c r="D124" i="12" s="1"/>
  <c r="N124" i="12"/>
  <c r="I124" i="12"/>
  <c r="Q123" i="12"/>
  <c r="P123" i="12"/>
  <c r="O123" i="12"/>
  <c r="K123" i="12" s="1"/>
  <c r="N123" i="12"/>
  <c r="I123" i="12"/>
  <c r="Q122" i="12"/>
  <c r="P122" i="12"/>
  <c r="O122" i="12"/>
  <c r="A122" i="12" s="1"/>
  <c r="N122" i="12"/>
  <c r="I122" i="12"/>
  <c r="Q121" i="12"/>
  <c r="P121" i="12"/>
  <c r="O121" i="12"/>
  <c r="A121" i="12" s="1"/>
  <c r="N121" i="12"/>
  <c r="I121" i="12"/>
  <c r="Q120" i="12"/>
  <c r="P120" i="12"/>
  <c r="O120" i="12"/>
  <c r="J120" i="12" s="1"/>
  <c r="N120" i="12"/>
  <c r="I120" i="12"/>
  <c r="Q119" i="12"/>
  <c r="P119" i="12"/>
  <c r="O119" i="12"/>
  <c r="A119" i="12" s="1"/>
  <c r="N119" i="12"/>
  <c r="I119" i="12"/>
  <c r="Q118" i="12"/>
  <c r="P118" i="12"/>
  <c r="O118" i="12"/>
  <c r="A118" i="12" s="1"/>
  <c r="N118" i="12"/>
  <c r="I118" i="12"/>
  <c r="Q117" i="12"/>
  <c r="P117" i="12"/>
  <c r="O117" i="12"/>
  <c r="E117" i="12" s="1"/>
  <c r="N117" i="12"/>
  <c r="I117" i="12"/>
  <c r="Q116" i="12"/>
  <c r="P116" i="12"/>
  <c r="O116" i="12"/>
  <c r="A116" i="12" s="1"/>
  <c r="N116" i="12"/>
  <c r="I116" i="12"/>
  <c r="Q115" i="12"/>
  <c r="P115" i="12"/>
  <c r="O115" i="12"/>
  <c r="A115" i="12" s="1"/>
  <c r="N115" i="12"/>
  <c r="I115" i="12"/>
  <c r="Q114" i="12"/>
  <c r="P114" i="12"/>
  <c r="O114" i="12"/>
  <c r="A114" i="12" s="1"/>
  <c r="N114" i="12"/>
  <c r="I114" i="12"/>
  <c r="Q113" i="12"/>
  <c r="P113" i="12"/>
  <c r="O113" i="12"/>
  <c r="J113" i="12" s="1"/>
  <c r="N113" i="12"/>
  <c r="I113" i="12"/>
  <c r="Q112" i="12"/>
  <c r="P112" i="12"/>
  <c r="O112" i="12"/>
  <c r="D112" i="12" s="1"/>
  <c r="N112" i="12"/>
  <c r="I112" i="12"/>
  <c r="Q111" i="12"/>
  <c r="P111" i="12"/>
  <c r="O111" i="12"/>
  <c r="A111" i="12" s="1"/>
  <c r="N111" i="12"/>
  <c r="I111" i="12"/>
  <c r="Q110" i="12"/>
  <c r="P110" i="12"/>
  <c r="O110" i="12"/>
  <c r="A110" i="12" s="1"/>
  <c r="N110" i="12"/>
  <c r="I110" i="12"/>
  <c r="Q109" i="12"/>
  <c r="P109" i="12"/>
  <c r="O109" i="12"/>
  <c r="E109" i="12" s="1"/>
  <c r="N109" i="12"/>
  <c r="I109" i="12"/>
  <c r="Q108" i="12"/>
  <c r="P108" i="12"/>
  <c r="O108" i="12"/>
  <c r="K108" i="12" s="1"/>
  <c r="N108" i="12"/>
  <c r="I108" i="12"/>
  <c r="Q107" i="12"/>
  <c r="P107" i="12"/>
  <c r="O107" i="12"/>
  <c r="K107" i="12" s="1"/>
  <c r="N107" i="12"/>
  <c r="I107" i="12"/>
  <c r="Q106" i="12"/>
  <c r="P106" i="12"/>
  <c r="O106" i="12"/>
  <c r="A106" i="12" s="1"/>
  <c r="N106" i="12"/>
  <c r="I106" i="12"/>
  <c r="Q105" i="12"/>
  <c r="P105" i="12"/>
  <c r="O105" i="12"/>
  <c r="K105" i="12" s="1"/>
  <c r="N105" i="12"/>
  <c r="I105" i="12"/>
  <c r="Q104" i="12"/>
  <c r="P104" i="12"/>
  <c r="O104" i="12"/>
  <c r="A104" i="12" s="1"/>
  <c r="N104" i="12"/>
  <c r="I104" i="12"/>
  <c r="Q103" i="12"/>
  <c r="P103" i="12"/>
  <c r="O103" i="12"/>
  <c r="A103" i="12" s="1"/>
  <c r="N103" i="12"/>
  <c r="I103" i="12"/>
  <c r="Q102" i="12"/>
  <c r="P102" i="12"/>
  <c r="O102" i="12"/>
  <c r="A102" i="12" s="1"/>
  <c r="N102" i="12"/>
  <c r="I102" i="12"/>
  <c r="Q101" i="12"/>
  <c r="P101" i="12"/>
  <c r="O101" i="12"/>
  <c r="K101" i="12" s="1"/>
  <c r="N101" i="12"/>
  <c r="I101" i="12"/>
  <c r="Q100" i="12"/>
  <c r="P100" i="12"/>
  <c r="O100" i="12"/>
  <c r="D100" i="12" s="1"/>
  <c r="N100" i="12"/>
  <c r="I100" i="12"/>
  <c r="Q99" i="12"/>
  <c r="P99" i="12"/>
  <c r="O99" i="12"/>
  <c r="K99" i="12" s="1"/>
  <c r="N99" i="12"/>
  <c r="I99" i="12"/>
  <c r="A99" i="12"/>
  <c r="Q98" i="12"/>
  <c r="P98" i="12"/>
  <c r="O98" i="12"/>
  <c r="A98" i="12" s="1"/>
  <c r="N98" i="12"/>
  <c r="I98" i="12"/>
  <c r="Q97" i="12"/>
  <c r="P97" i="12"/>
  <c r="O97" i="12"/>
  <c r="A97" i="12" s="1"/>
  <c r="N97" i="12"/>
  <c r="I97" i="12"/>
  <c r="Q96" i="12"/>
  <c r="P96" i="12"/>
  <c r="O96" i="12"/>
  <c r="A96" i="12" s="1"/>
  <c r="N96" i="12"/>
  <c r="I96" i="12"/>
  <c r="Q95" i="12"/>
  <c r="P95" i="12"/>
  <c r="O95" i="12"/>
  <c r="C95" i="12" s="1"/>
  <c r="N95" i="12"/>
  <c r="I95" i="12"/>
  <c r="Q94" i="12"/>
  <c r="P94" i="12"/>
  <c r="O94" i="12"/>
  <c r="A94" i="12" s="1"/>
  <c r="N94" i="12"/>
  <c r="I94" i="12"/>
  <c r="Q93" i="12"/>
  <c r="P93" i="12"/>
  <c r="O93" i="12"/>
  <c r="E93" i="12" s="1"/>
  <c r="N93" i="12"/>
  <c r="I93" i="12"/>
  <c r="Q92" i="12"/>
  <c r="P92" i="12"/>
  <c r="O92" i="12"/>
  <c r="A92" i="12" s="1"/>
  <c r="N92" i="12"/>
  <c r="I92" i="12"/>
  <c r="Q91" i="12"/>
  <c r="P91" i="12"/>
  <c r="O91" i="12"/>
  <c r="K91" i="12" s="1"/>
  <c r="N91" i="12"/>
  <c r="I91" i="12"/>
  <c r="Q90" i="12"/>
  <c r="P90" i="12"/>
  <c r="O90" i="12"/>
  <c r="A90" i="12" s="1"/>
  <c r="N90" i="12"/>
  <c r="I90" i="12"/>
  <c r="Q89" i="12"/>
  <c r="P89" i="12"/>
  <c r="O89" i="12"/>
  <c r="A89" i="12" s="1"/>
  <c r="N89" i="12"/>
  <c r="I89" i="12"/>
  <c r="Q88" i="12"/>
  <c r="P88" i="12"/>
  <c r="O88" i="12"/>
  <c r="J88" i="12" s="1"/>
  <c r="N88" i="12"/>
  <c r="I88" i="12"/>
  <c r="Q87" i="12"/>
  <c r="P87" i="12"/>
  <c r="O87" i="12"/>
  <c r="A87" i="12" s="1"/>
  <c r="N87" i="12"/>
  <c r="I87" i="12"/>
  <c r="Q86" i="12"/>
  <c r="P86" i="12"/>
  <c r="O86" i="12"/>
  <c r="A86" i="12" s="1"/>
  <c r="N86" i="12"/>
  <c r="I86" i="12"/>
  <c r="Q85" i="12"/>
  <c r="P85" i="12"/>
  <c r="O85" i="12"/>
  <c r="E85" i="12" s="1"/>
  <c r="N85" i="12"/>
  <c r="I85" i="12"/>
  <c r="Q84" i="12"/>
  <c r="P84" i="12"/>
  <c r="O84" i="12"/>
  <c r="K84" i="12" s="1"/>
  <c r="N84" i="12"/>
  <c r="I84" i="12"/>
  <c r="Q83" i="12"/>
  <c r="P83" i="12"/>
  <c r="O83" i="12"/>
  <c r="A83" i="12" s="1"/>
  <c r="N83" i="12"/>
  <c r="I83" i="12"/>
  <c r="Q82" i="12"/>
  <c r="P82" i="12"/>
  <c r="O82" i="12"/>
  <c r="A82" i="12" s="1"/>
  <c r="N82" i="12"/>
  <c r="I82" i="12"/>
  <c r="Q81" i="12"/>
  <c r="P81" i="12"/>
  <c r="O81" i="12"/>
  <c r="A81" i="12" s="1"/>
  <c r="N81" i="12"/>
  <c r="I81" i="12"/>
  <c r="Q80" i="12"/>
  <c r="P80" i="12"/>
  <c r="O80" i="12"/>
  <c r="D80" i="12" s="1"/>
  <c r="N80" i="12"/>
  <c r="I80" i="12"/>
  <c r="Q79" i="12"/>
  <c r="P79" i="12"/>
  <c r="O79" i="12"/>
  <c r="A79" i="12" s="1"/>
  <c r="N79" i="12"/>
  <c r="I79" i="12"/>
  <c r="Q78" i="12"/>
  <c r="P78" i="12"/>
  <c r="O78" i="12"/>
  <c r="A78" i="12" s="1"/>
  <c r="N78" i="12"/>
  <c r="I78" i="12"/>
  <c r="Q77" i="12"/>
  <c r="P77" i="12"/>
  <c r="O77" i="12"/>
  <c r="E77" i="12" s="1"/>
  <c r="N77" i="12"/>
  <c r="I77" i="12"/>
  <c r="A77" i="12"/>
  <c r="Q76" i="12"/>
  <c r="P76" i="12"/>
  <c r="O76" i="12"/>
  <c r="A76" i="12" s="1"/>
  <c r="N76" i="12"/>
  <c r="I76" i="12"/>
  <c r="Q75" i="12"/>
  <c r="P75" i="12"/>
  <c r="O75" i="12"/>
  <c r="K75" i="12" s="1"/>
  <c r="N75" i="12"/>
  <c r="I75" i="12"/>
  <c r="Q74" i="12"/>
  <c r="P74" i="12"/>
  <c r="O74" i="12"/>
  <c r="A74" i="12" s="1"/>
  <c r="N74" i="12"/>
  <c r="I74" i="12"/>
  <c r="Q73" i="12"/>
  <c r="P73" i="12"/>
  <c r="O73" i="12"/>
  <c r="K73" i="12" s="1"/>
  <c r="N73" i="12"/>
  <c r="I73" i="12"/>
  <c r="Q72" i="12"/>
  <c r="P72" i="12"/>
  <c r="O72" i="12"/>
  <c r="A72" i="12" s="1"/>
  <c r="N72" i="12"/>
  <c r="I72" i="12"/>
  <c r="Q71" i="12"/>
  <c r="P71" i="12"/>
  <c r="O71" i="12"/>
  <c r="A71" i="12" s="1"/>
  <c r="N71" i="12"/>
  <c r="I71" i="12"/>
  <c r="Q70" i="12"/>
  <c r="P70" i="12"/>
  <c r="O70" i="12"/>
  <c r="A70" i="12" s="1"/>
  <c r="N70" i="12"/>
  <c r="I70" i="12"/>
  <c r="Q69" i="12"/>
  <c r="P69" i="12"/>
  <c r="O69" i="12"/>
  <c r="A69" i="12" s="1"/>
  <c r="N69" i="12"/>
  <c r="I69" i="12"/>
  <c r="Q68" i="12"/>
  <c r="P68" i="12"/>
  <c r="O68" i="12"/>
  <c r="E68" i="12" s="1"/>
  <c r="N68" i="12"/>
  <c r="I68" i="12"/>
  <c r="Q67" i="12"/>
  <c r="P67" i="12"/>
  <c r="O67" i="12"/>
  <c r="K67" i="12" s="1"/>
  <c r="N67" i="12"/>
  <c r="I67" i="12"/>
  <c r="Q66" i="12"/>
  <c r="P66" i="12"/>
  <c r="O66" i="12"/>
  <c r="A66" i="12" s="1"/>
  <c r="N66" i="12"/>
  <c r="I66" i="12"/>
  <c r="Q65" i="12"/>
  <c r="P65" i="12"/>
  <c r="O65" i="12"/>
  <c r="A65" i="12" s="1"/>
  <c r="N65" i="12"/>
  <c r="I65" i="12"/>
  <c r="Q64" i="12"/>
  <c r="P64" i="12"/>
  <c r="O64" i="12"/>
  <c r="A64" i="12" s="1"/>
  <c r="N64" i="12"/>
  <c r="I64" i="12"/>
  <c r="Q63" i="12"/>
  <c r="P63" i="12"/>
  <c r="O63" i="12"/>
  <c r="C63" i="12" s="1"/>
  <c r="N63" i="12"/>
  <c r="I63" i="12"/>
  <c r="A63" i="12"/>
  <c r="Q62" i="12"/>
  <c r="P62" i="12"/>
  <c r="O62" i="12"/>
  <c r="A62" i="12" s="1"/>
  <c r="N62" i="12"/>
  <c r="I62" i="12"/>
  <c r="Q61" i="12"/>
  <c r="P61" i="12"/>
  <c r="O61" i="12"/>
  <c r="E61" i="12" s="1"/>
  <c r="N61" i="12"/>
  <c r="I61" i="12"/>
  <c r="Q60" i="12"/>
  <c r="P60" i="12"/>
  <c r="O60" i="12"/>
  <c r="K60" i="12" s="1"/>
  <c r="N60" i="12"/>
  <c r="I60" i="12"/>
  <c r="Q59" i="12"/>
  <c r="P59" i="12"/>
  <c r="O59" i="12"/>
  <c r="K59" i="12" s="1"/>
  <c r="N59" i="12"/>
  <c r="I59" i="12"/>
  <c r="Q58" i="12"/>
  <c r="P58" i="12"/>
  <c r="O58" i="12"/>
  <c r="A58" i="12" s="1"/>
  <c r="N58" i="12"/>
  <c r="I58" i="12"/>
  <c r="Q57" i="12"/>
  <c r="P57" i="12"/>
  <c r="O57" i="12"/>
  <c r="A57" i="12" s="1"/>
  <c r="N57" i="12"/>
  <c r="I57" i="12"/>
  <c r="Q56" i="12"/>
  <c r="P56" i="12"/>
  <c r="O56" i="12"/>
  <c r="J56" i="12" s="1"/>
  <c r="N56" i="12"/>
  <c r="I56" i="12"/>
  <c r="Q55" i="12"/>
  <c r="P55" i="12"/>
  <c r="O55" i="12"/>
  <c r="A55" i="12" s="1"/>
  <c r="N55" i="12"/>
  <c r="I55" i="12"/>
  <c r="Q54" i="12"/>
  <c r="P54" i="12"/>
  <c r="O54" i="12"/>
  <c r="A54" i="12" s="1"/>
  <c r="N54" i="12"/>
  <c r="I54" i="12"/>
  <c r="Q53" i="12"/>
  <c r="P53" i="12"/>
  <c r="O53" i="12"/>
  <c r="E53" i="12" s="1"/>
  <c r="N53" i="12"/>
  <c r="I53" i="12"/>
  <c r="Q52" i="12"/>
  <c r="P52" i="12"/>
  <c r="O52" i="12"/>
  <c r="N52" i="12"/>
  <c r="I52" i="12"/>
  <c r="A52" i="12"/>
  <c r="Q51" i="12"/>
  <c r="P51" i="12"/>
  <c r="O51" i="12"/>
  <c r="C51" i="12" s="1"/>
  <c r="N51" i="12"/>
  <c r="I51" i="12"/>
  <c r="Q50" i="12"/>
  <c r="P50" i="12"/>
  <c r="O50" i="12"/>
  <c r="A50" i="12" s="1"/>
  <c r="N50" i="12"/>
  <c r="I50" i="12"/>
  <c r="Q49" i="12"/>
  <c r="P49" i="12"/>
  <c r="O49" i="12"/>
  <c r="D49" i="12" s="1"/>
  <c r="N49" i="12"/>
  <c r="I49" i="12"/>
  <c r="A49" i="12"/>
  <c r="Q48" i="12"/>
  <c r="P48" i="12"/>
  <c r="O48" i="12"/>
  <c r="D48" i="12" s="1"/>
  <c r="N48" i="12"/>
  <c r="I48" i="12"/>
  <c r="Q47" i="12"/>
  <c r="P47" i="12"/>
  <c r="O47" i="12"/>
  <c r="A47" i="12" s="1"/>
  <c r="N47" i="12"/>
  <c r="I47" i="12"/>
  <c r="Q46" i="12"/>
  <c r="P46" i="12"/>
  <c r="O46" i="12"/>
  <c r="A46" i="12" s="1"/>
  <c r="N46" i="12"/>
  <c r="I46" i="12"/>
  <c r="Q45" i="12"/>
  <c r="P45" i="12"/>
  <c r="O45" i="12"/>
  <c r="E45" i="12" s="1"/>
  <c r="N45" i="12"/>
  <c r="I45" i="12"/>
  <c r="Q44" i="12"/>
  <c r="P44" i="12"/>
  <c r="O44" i="12"/>
  <c r="J44" i="12" s="1"/>
  <c r="N44" i="12"/>
  <c r="I44" i="12"/>
  <c r="Q43" i="12"/>
  <c r="P43" i="12"/>
  <c r="O43" i="12"/>
  <c r="K43" i="12" s="1"/>
  <c r="N43" i="12"/>
  <c r="I43" i="12"/>
  <c r="Q42" i="12"/>
  <c r="P42" i="12"/>
  <c r="O42" i="12"/>
  <c r="A42" i="12" s="1"/>
  <c r="N42" i="12"/>
  <c r="I42" i="12"/>
  <c r="Q41" i="12"/>
  <c r="P41" i="12"/>
  <c r="O41" i="12"/>
  <c r="K41" i="12" s="1"/>
  <c r="N41" i="12"/>
  <c r="I41" i="12"/>
  <c r="Q40" i="12"/>
  <c r="P40" i="12"/>
  <c r="O40" i="12"/>
  <c r="A40" i="12" s="1"/>
  <c r="N40" i="12"/>
  <c r="I40" i="12"/>
  <c r="Q39" i="12"/>
  <c r="P39" i="12"/>
  <c r="O39" i="12"/>
  <c r="A39" i="12" s="1"/>
  <c r="N39" i="12"/>
  <c r="I39" i="12"/>
  <c r="Q38" i="12"/>
  <c r="P38" i="12"/>
  <c r="O38" i="12"/>
  <c r="A38" i="12" s="1"/>
  <c r="N38" i="12"/>
  <c r="I38" i="12"/>
  <c r="Q37" i="12"/>
  <c r="P37" i="12"/>
  <c r="O37" i="12"/>
  <c r="K37" i="12" s="1"/>
  <c r="N37" i="12"/>
  <c r="I37" i="12"/>
  <c r="Q36" i="12"/>
  <c r="P36" i="12"/>
  <c r="O36" i="12"/>
  <c r="K36" i="12" s="1"/>
  <c r="N36" i="12"/>
  <c r="I36" i="12"/>
  <c r="Q35" i="12"/>
  <c r="P35" i="12"/>
  <c r="O35" i="12"/>
  <c r="K35" i="12" s="1"/>
  <c r="N35" i="12"/>
  <c r="I35" i="12"/>
  <c r="Q34" i="12"/>
  <c r="P34" i="12"/>
  <c r="O34" i="12"/>
  <c r="A34" i="12" s="1"/>
  <c r="N34" i="12"/>
  <c r="I34" i="12"/>
  <c r="Q33" i="12"/>
  <c r="P33" i="12"/>
  <c r="O33" i="12"/>
  <c r="A33" i="12" s="1"/>
  <c r="N33" i="12"/>
  <c r="I33" i="12"/>
  <c r="Q32" i="12"/>
  <c r="P32" i="12"/>
  <c r="O32" i="12"/>
  <c r="A32" i="12" s="1"/>
  <c r="N32" i="12"/>
  <c r="I32" i="12"/>
  <c r="Q31" i="12"/>
  <c r="P31" i="12"/>
  <c r="O31" i="12"/>
  <c r="C31" i="12" s="1"/>
  <c r="N31" i="12"/>
  <c r="I31" i="12"/>
  <c r="Q30" i="12"/>
  <c r="P30" i="12"/>
  <c r="O30" i="12"/>
  <c r="A30" i="12" s="1"/>
  <c r="N30" i="12"/>
  <c r="I30" i="12"/>
  <c r="Q29" i="12"/>
  <c r="P29" i="12"/>
  <c r="O29" i="12"/>
  <c r="E29" i="12" s="1"/>
  <c r="N29" i="12"/>
  <c r="I29" i="12"/>
  <c r="Q28" i="12"/>
  <c r="P28" i="12"/>
  <c r="O28" i="12"/>
  <c r="K28" i="12" s="1"/>
  <c r="N28" i="12"/>
  <c r="I28" i="12"/>
  <c r="Q27" i="12"/>
  <c r="P27" i="12"/>
  <c r="O27" i="12"/>
  <c r="K27" i="12" s="1"/>
  <c r="N27" i="12"/>
  <c r="I27" i="12"/>
  <c r="Q26" i="12"/>
  <c r="P26" i="12"/>
  <c r="O26" i="12"/>
  <c r="A26" i="12" s="1"/>
  <c r="N26" i="12"/>
  <c r="I26" i="12"/>
  <c r="Q25" i="12"/>
  <c r="P25" i="12"/>
  <c r="O25" i="12"/>
  <c r="A25" i="12" s="1"/>
  <c r="N25" i="12"/>
  <c r="I25" i="12"/>
  <c r="Q24" i="12"/>
  <c r="P24" i="12"/>
  <c r="O24" i="12"/>
  <c r="J24" i="12" s="1"/>
  <c r="N24" i="12"/>
  <c r="I24" i="12"/>
  <c r="Q23" i="12"/>
  <c r="P23" i="12"/>
  <c r="O23" i="12"/>
  <c r="A23" i="12" s="1"/>
  <c r="N23" i="12"/>
  <c r="I23" i="12"/>
  <c r="Q22" i="12"/>
  <c r="P22" i="12"/>
  <c r="O22" i="12"/>
  <c r="A22" i="12" s="1"/>
  <c r="N22" i="12"/>
  <c r="I22" i="12"/>
  <c r="Q21" i="12"/>
  <c r="P21" i="12"/>
  <c r="O21" i="12"/>
  <c r="E21" i="12" s="1"/>
  <c r="N21" i="12"/>
  <c r="I21" i="12"/>
  <c r="Q20" i="12"/>
  <c r="P20" i="12"/>
  <c r="O20" i="12"/>
  <c r="A20" i="12" s="1"/>
  <c r="N20" i="12"/>
  <c r="I20" i="12"/>
  <c r="Q19" i="12"/>
  <c r="P19" i="12"/>
  <c r="O19" i="12"/>
  <c r="A19" i="12" s="1"/>
  <c r="N19" i="12"/>
  <c r="I19" i="12"/>
  <c r="Q18" i="12"/>
  <c r="P18" i="12"/>
  <c r="O18" i="12"/>
  <c r="A18" i="12" s="1"/>
  <c r="N18" i="12"/>
  <c r="I18" i="12"/>
  <c r="Q17" i="12"/>
  <c r="P17" i="12"/>
  <c r="O17" i="12"/>
  <c r="A17" i="12" s="1"/>
  <c r="N17" i="12"/>
  <c r="I17" i="12"/>
  <c r="Q16" i="12"/>
  <c r="P16" i="12"/>
  <c r="O16" i="12"/>
  <c r="A16" i="12" s="1"/>
  <c r="N16" i="12"/>
  <c r="I16" i="12"/>
  <c r="Q15" i="12"/>
  <c r="P15" i="12"/>
  <c r="O15" i="12"/>
  <c r="A15" i="12" s="1"/>
  <c r="N15" i="12"/>
  <c r="I15" i="12"/>
  <c r="Q14" i="12"/>
  <c r="P14" i="12"/>
  <c r="O14" i="12"/>
  <c r="A14" i="12" s="1"/>
  <c r="N14" i="12"/>
  <c r="I14" i="12"/>
  <c r="Q13" i="12"/>
  <c r="P13" i="12"/>
  <c r="O13" i="12"/>
  <c r="E13" i="12" s="1"/>
  <c r="N13" i="12"/>
  <c r="I13" i="12"/>
  <c r="Q12" i="12"/>
  <c r="P12" i="12"/>
  <c r="O12" i="12"/>
  <c r="K12" i="12" s="1"/>
  <c r="N12" i="12"/>
  <c r="I12" i="12"/>
  <c r="Q11" i="12"/>
  <c r="P11" i="12"/>
  <c r="O11" i="12"/>
  <c r="K11" i="12" s="1"/>
  <c r="N11" i="12"/>
  <c r="I11" i="12"/>
  <c r="Q10" i="12"/>
  <c r="P10" i="12"/>
  <c r="O10" i="12"/>
  <c r="A10" i="12" s="1"/>
  <c r="N10" i="12"/>
  <c r="I10" i="12"/>
  <c r="Q9" i="12"/>
  <c r="P9" i="12"/>
  <c r="O9" i="12"/>
  <c r="A9" i="12" s="1"/>
  <c r="N9" i="12"/>
  <c r="I9" i="12"/>
  <c r="Q8" i="12"/>
  <c r="P8" i="12"/>
  <c r="O8" i="12"/>
  <c r="A8" i="12" s="1"/>
  <c r="N8" i="12"/>
  <c r="I8" i="12"/>
  <c r="U7" i="12"/>
  <c r="Q7" i="12"/>
  <c r="P7" i="12"/>
  <c r="O7" i="12"/>
  <c r="J7" i="12" s="1"/>
  <c r="N7" i="12"/>
  <c r="K7" i="12"/>
  <c r="I7" i="12"/>
  <c r="A7" i="12"/>
  <c r="N6" i="12"/>
  <c r="M6" i="12"/>
  <c r="K6" i="12"/>
  <c r="J6" i="12"/>
  <c r="E6" i="12"/>
  <c r="E7" i="12" s="1"/>
  <c r="D6" i="12"/>
  <c r="D7" i="12" s="1"/>
  <c r="C6" i="12"/>
  <c r="C7" i="12" s="1"/>
  <c r="A6" i="12"/>
  <c r="K352" i="12"/>
  <c r="K351" i="12"/>
  <c r="K348" i="12"/>
  <c r="K346" i="12"/>
  <c r="K344" i="12"/>
  <c r="K343" i="12"/>
  <c r="K340" i="12"/>
  <c r="K335" i="12"/>
  <c r="K332" i="12"/>
  <c r="K327" i="12"/>
  <c r="K325" i="12"/>
  <c r="K324" i="12"/>
  <c r="K319" i="12"/>
  <c r="K316" i="12"/>
  <c r="K314" i="12"/>
  <c r="K308" i="12"/>
  <c r="K307" i="12"/>
  <c r="K306" i="12"/>
  <c r="K303" i="12"/>
  <c r="K300" i="12"/>
  <c r="K295" i="12"/>
  <c r="K292" i="12"/>
  <c r="K291" i="12"/>
  <c r="K289" i="12"/>
  <c r="K287" i="12"/>
  <c r="K284" i="12"/>
  <c r="K279" i="12"/>
  <c r="K277" i="12"/>
  <c r="K276" i="12"/>
  <c r="K271" i="12"/>
  <c r="K268" i="12"/>
  <c r="K266" i="12"/>
  <c r="K263" i="12"/>
  <c r="K260" i="12"/>
  <c r="K259" i="12"/>
  <c r="K258" i="12"/>
  <c r="K255" i="12"/>
  <c r="K252" i="12"/>
  <c r="K249" i="12"/>
  <c r="K245" i="12"/>
  <c r="K243" i="12"/>
  <c r="K239" i="12"/>
  <c r="K236" i="12"/>
  <c r="K231" i="12"/>
  <c r="K223" i="12"/>
  <c r="K220" i="12"/>
  <c r="K219" i="12"/>
  <c r="K218" i="12"/>
  <c r="K215" i="12"/>
  <c r="K212" i="12"/>
  <c r="K204" i="12"/>
  <c r="K199" i="12"/>
  <c r="J199" i="12"/>
  <c r="E199" i="12"/>
  <c r="C199" i="12"/>
  <c r="K196" i="12"/>
  <c r="J196" i="12"/>
  <c r="E196" i="12"/>
  <c r="D196" i="12"/>
  <c r="J190" i="12"/>
  <c r="D190" i="12"/>
  <c r="K186" i="12"/>
  <c r="J186" i="12"/>
  <c r="E186" i="12"/>
  <c r="D186" i="12"/>
  <c r="J185" i="12"/>
  <c r="J183" i="12"/>
  <c r="E183" i="12"/>
  <c r="D183" i="12"/>
  <c r="C183" i="12"/>
  <c r="J180" i="12"/>
  <c r="E180" i="12"/>
  <c r="D180" i="12"/>
  <c r="C180" i="12"/>
  <c r="K177" i="12"/>
  <c r="J177" i="12"/>
  <c r="E177" i="12"/>
  <c r="C177" i="12"/>
  <c r="J174" i="12"/>
  <c r="E174" i="12"/>
  <c r="D174" i="12"/>
  <c r="C174" i="12"/>
  <c r="K172" i="12"/>
  <c r="J172" i="12"/>
  <c r="E172" i="12"/>
  <c r="D172" i="12"/>
  <c r="C172" i="12"/>
  <c r="K170" i="12"/>
  <c r="E169" i="12"/>
  <c r="D169" i="12"/>
  <c r="C169" i="12"/>
  <c r="K166" i="12"/>
  <c r="J166" i="12"/>
  <c r="E166" i="12"/>
  <c r="D166" i="12"/>
  <c r="C166" i="12"/>
  <c r="C164" i="12"/>
  <c r="K158" i="12"/>
  <c r="D158" i="12"/>
  <c r="C158" i="12"/>
  <c r="E154" i="12"/>
  <c r="C154" i="12"/>
  <c r="C153" i="12"/>
  <c r="J151" i="12"/>
  <c r="E150" i="12"/>
  <c r="J148" i="12"/>
  <c r="E148" i="12"/>
  <c r="C148" i="12"/>
  <c r="C145" i="12"/>
  <c r="J142" i="12"/>
  <c r="C140" i="12"/>
  <c r="D139" i="12"/>
  <c r="K134" i="12"/>
  <c r="J134" i="12"/>
  <c r="E128" i="12"/>
  <c r="E124" i="12"/>
  <c r="C124" i="12"/>
  <c r="K121" i="12"/>
  <c r="K119" i="12"/>
  <c r="J119" i="12"/>
  <c r="C118" i="12"/>
  <c r="J116" i="12"/>
  <c r="E116" i="12"/>
  <c r="D116" i="12"/>
  <c r="C116" i="12"/>
  <c r="K113" i="12"/>
  <c r="E105" i="12"/>
  <c r="D105" i="12"/>
  <c r="C105" i="12"/>
  <c r="E100" i="12"/>
  <c r="C100" i="12"/>
  <c r="J99" i="12"/>
  <c r="E99" i="12"/>
  <c r="D99" i="12"/>
  <c r="C99" i="12"/>
  <c r="K96" i="12"/>
  <c r="E96" i="12"/>
  <c r="D96" i="12"/>
  <c r="C96" i="12"/>
  <c r="E92" i="12"/>
  <c r="D92" i="12"/>
  <c r="C92" i="12"/>
  <c r="K86" i="12"/>
  <c r="E86" i="12"/>
  <c r="C84" i="12"/>
  <c r="C83" i="12"/>
  <c r="K79" i="12"/>
  <c r="K78" i="12"/>
  <c r="J78" i="12"/>
  <c r="E78" i="12"/>
  <c r="K77" i="12"/>
  <c r="J77" i="12"/>
  <c r="D77" i="12"/>
  <c r="C77" i="12"/>
  <c r="K74" i="12"/>
  <c r="E74" i="12"/>
  <c r="C74" i="12"/>
  <c r="K69" i="12"/>
  <c r="C67" i="12"/>
  <c r="J65" i="12"/>
  <c r="K63" i="12"/>
  <c r="E63" i="12"/>
  <c r="D63" i="12"/>
  <c r="J54" i="12"/>
  <c r="E54" i="12"/>
  <c r="K53" i="12"/>
  <c r="K52" i="12"/>
  <c r="J52" i="12"/>
  <c r="E52" i="12"/>
  <c r="D52" i="12"/>
  <c r="C52" i="12"/>
  <c r="E49" i="12"/>
  <c r="C49" i="12"/>
  <c r="K46" i="12"/>
  <c r="J46" i="12"/>
  <c r="D46" i="12"/>
  <c r="K44" i="12"/>
  <c r="C41" i="12"/>
  <c r="C40" i="12"/>
  <c r="K39" i="12"/>
  <c r="J36" i="12"/>
  <c r="E36" i="12"/>
  <c r="K31" i="12"/>
  <c r="D31" i="12"/>
  <c r="K30" i="12"/>
  <c r="J30" i="12"/>
  <c r="E30" i="12"/>
  <c r="D29" i="12"/>
  <c r="E28" i="12"/>
  <c r="K26" i="12"/>
  <c r="E23" i="12"/>
  <c r="K20" i="12"/>
  <c r="J20" i="12"/>
  <c r="E20" i="12"/>
  <c r="D20" i="12"/>
  <c r="C20" i="12"/>
  <c r="K19" i="12"/>
  <c r="K14" i="12"/>
  <c r="J14" i="12"/>
  <c r="E14" i="12"/>
  <c r="D14" i="12"/>
  <c r="C14" i="12"/>
  <c r="D13" i="12"/>
  <c r="C13" i="12"/>
  <c r="D11" i="12"/>
  <c r="U4" i="12"/>
  <c r="T4" i="12" s="1"/>
  <c r="E130" i="12" l="1"/>
  <c r="J194" i="12"/>
  <c r="C162" i="12"/>
  <c r="K194" i="12"/>
  <c r="K128" i="12"/>
  <c r="C147" i="12"/>
  <c r="C16" i="12"/>
  <c r="C48" i="12"/>
  <c r="J98" i="12"/>
  <c r="E32" i="12"/>
  <c r="C98" i="12"/>
  <c r="C32" i="12"/>
  <c r="E62" i="12"/>
  <c r="E147" i="12"/>
  <c r="C160" i="12"/>
  <c r="D8" i="12"/>
  <c r="D16" i="12"/>
  <c r="D32" i="12"/>
  <c r="C76" i="12"/>
  <c r="J84" i="12"/>
  <c r="C101" i="12"/>
  <c r="C122" i="12"/>
  <c r="C131" i="12"/>
  <c r="C155" i="12"/>
  <c r="K13" i="12"/>
  <c r="K16" i="12"/>
  <c r="K29" i="12"/>
  <c r="K40" i="12"/>
  <c r="J68" i="12"/>
  <c r="D76" i="12"/>
  <c r="K92" i="12"/>
  <c r="K98" i="12"/>
  <c r="E101" i="12"/>
  <c r="C108" i="12"/>
  <c r="K116" i="12"/>
  <c r="D122" i="12"/>
  <c r="J125" i="12"/>
  <c r="D131" i="12"/>
  <c r="E136" i="12"/>
  <c r="J141" i="12"/>
  <c r="D155" i="12"/>
  <c r="E162" i="12"/>
  <c r="C189" i="12"/>
  <c r="J192" i="12"/>
  <c r="C10" i="12"/>
  <c r="C19" i="12"/>
  <c r="K32" i="12"/>
  <c r="K68" i="12"/>
  <c r="E76" i="12"/>
  <c r="J101" i="12"/>
  <c r="D111" i="12"/>
  <c r="E122" i="12"/>
  <c r="K125" i="12"/>
  <c r="E131" i="12"/>
  <c r="K136" i="12"/>
  <c r="E155" i="12"/>
  <c r="J162" i="12"/>
  <c r="E189" i="12"/>
  <c r="K192" i="12"/>
  <c r="A131" i="12"/>
  <c r="E139" i="12"/>
  <c r="C68" i="12"/>
  <c r="C125" i="12"/>
  <c r="C136" i="12"/>
  <c r="J13" i="12"/>
  <c r="J29" i="12"/>
  <c r="E40" i="12"/>
  <c r="K48" i="12"/>
  <c r="J92" i="12"/>
  <c r="D125" i="12"/>
  <c r="D136" i="12"/>
  <c r="D192" i="12"/>
  <c r="K8" i="12"/>
  <c r="D21" i="12"/>
  <c r="D51" i="12"/>
  <c r="C54" i="12"/>
  <c r="C65" i="12"/>
  <c r="J76" i="12"/>
  <c r="E79" i="12"/>
  <c r="C89" i="12"/>
  <c r="E103" i="12"/>
  <c r="D119" i="12"/>
  <c r="J122" i="12"/>
  <c r="C128" i="12"/>
  <c r="J131" i="12"/>
  <c r="J138" i="12"/>
  <c r="E144" i="12"/>
  <c r="J155" i="12"/>
  <c r="K162" i="12"/>
  <c r="J189" i="12"/>
  <c r="D194" i="12"/>
  <c r="A68" i="12"/>
  <c r="A125" i="12"/>
  <c r="D40" i="12"/>
  <c r="E98" i="12"/>
  <c r="J139" i="12"/>
  <c r="C192" i="12"/>
  <c r="D68" i="12"/>
  <c r="K106" i="12"/>
  <c r="E10" i="12"/>
  <c r="D19" i="12"/>
  <c r="J10" i="12"/>
  <c r="E19" i="12"/>
  <c r="K51" i="12"/>
  <c r="D54" i="12"/>
  <c r="D65" i="12"/>
  <c r="K70" i="12"/>
  <c r="J79" i="12"/>
  <c r="E89" i="12"/>
  <c r="K103" i="12"/>
  <c r="J114" i="12"/>
  <c r="E119" i="12"/>
  <c r="K122" i="12"/>
  <c r="D128" i="12"/>
  <c r="D133" i="12"/>
  <c r="C139" i="12"/>
  <c r="K144" i="12"/>
  <c r="C163" i="12"/>
  <c r="K189" i="12"/>
  <c r="A147" i="12"/>
  <c r="K10" i="12"/>
  <c r="C17" i="12"/>
  <c r="J19" i="12"/>
  <c r="J21" i="12"/>
  <c r="C29" i="12"/>
  <c r="E31" i="12"/>
  <c r="D41" i="12"/>
  <c r="E48" i="12"/>
  <c r="K54" i="12"/>
  <c r="K76" i="12"/>
  <c r="D79" i="12"/>
  <c r="D83" i="12"/>
  <c r="D160" i="12"/>
  <c r="D163" i="12"/>
  <c r="A13" i="12"/>
  <c r="A148" i="12"/>
  <c r="D17" i="12"/>
  <c r="D23" i="12"/>
  <c r="J31" i="12"/>
  <c r="J39" i="12"/>
  <c r="E41" i="12"/>
  <c r="D55" i="12"/>
  <c r="E83" i="12"/>
  <c r="C102" i="12"/>
  <c r="C152" i="12"/>
  <c r="E160" i="12"/>
  <c r="E163" i="12"/>
  <c r="E17" i="12"/>
  <c r="J41" i="12"/>
  <c r="E55" i="12"/>
  <c r="J83" i="12"/>
  <c r="C91" i="12"/>
  <c r="J102" i="12"/>
  <c r="E110" i="12"/>
  <c r="D152" i="12"/>
  <c r="K160" i="12"/>
  <c r="J163" i="12"/>
  <c r="K179" i="12"/>
  <c r="C198" i="12"/>
  <c r="C12" i="12"/>
  <c r="E12" i="12"/>
  <c r="C69" i="12"/>
  <c r="C121" i="12"/>
  <c r="D127" i="12"/>
  <c r="E152" i="12"/>
  <c r="D198" i="12"/>
  <c r="J17" i="12"/>
  <c r="J23" i="12"/>
  <c r="J55" i="12"/>
  <c r="K83" i="12"/>
  <c r="K110" i="12"/>
  <c r="K17" i="12"/>
  <c r="K23" i="12"/>
  <c r="K55" i="12"/>
  <c r="K66" i="12"/>
  <c r="D69" i="12"/>
  <c r="C80" i="12"/>
  <c r="D121" i="12"/>
  <c r="E127" i="12"/>
  <c r="K152" i="12"/>
  <c r="E198" i="12"/>
  <c r="A113" i="12"/>
  <c r="A127" i="12"/>
  <c r="A163" i="12"/>
  <c r="E80" i="12"/>
  <c r="D113" i="12"/>
  <c r="E121" i="12"/>
  <c r="J127" i="12"/>
  <c r="C25" i="12"/>
  <c r="E69" i="12"/>
  <c r="J69" i="12"/>
  <c r="K80" i="12"/>
  <c r="E113" i="12"/>
  <c r="J121" i="12"/>
  <c r="K127" i="12"/>
  <c r="C200" i="12"/>
  <c r="C57" i="12"/>
  <c r="A139" i="12"/>
  <c r="D57" i="12"/>
  <c r="D71" i="12"/>
  <c r="C35" i="12"/>
  <c r="E71" i="12"/>
  <c r="D132" i="12"/>
  <c r="D143" i="12"/>
  <c r="D35" i="12"/>
  <c r="D43" i="12"/>
  <c r="J57" i="12"/>
  <c r="J71" i="12"/>
  <c r="C82" i="12"/>
  <c r="C149" i="12"/>
  <c r="C168" i="12"/>
  <c r="C171" i="12"/>
  <c r="C195" i="12"/>
  <c r="K71" i="12"/>
  <c r="E82" i="12"/>
  <c r="J129" i="12"/>
  <c r="D149" i="12"/>
  <c r="D157" i="12"/>
  <c r="D168" i="12"/>
  <c r="D171" i="12"/>
  <c r="C179" i="12"/>
  <c r="D195" i="12"/>
  <c r="A171" i="12"/>
  <c r="J35" i="12"/>
  <c r="J43" i="12"/>
  <c r="J82" i="12"/>
  <c r="K112" i="12"/>
  <c r="J149" i="12"/>
  <c r="J157" i="12"/>
  <c r="E168" i="12"/>
  <c r="E171" i="12"/>
  <c r="D179" i="12"/>
  <c r="K195" i="12"/>
  <c r="C43" i="12"/>
  <c r="E57" i="12"/>
  <c r="E35" i="12"/>
  <c r="E43" i="12"/>
  <c r="K57" i="12"/>
  <c r="K82" i="12"/>
  <c r="K149" i="12"/>
  <c r="K168" i="12"/>
  <c r="J171" i="12"/>
  <c r="E179" i="12"/>
  <c r="D107" i="12"/>
  <c r="D118" i="12"/>
  <c r="J164" i="12"/>
  <c r="E118" i="12"/>
  <c r="C37" i="12"/>
  <c r="J34" i="12"/>
  <c r="E37" i="12"/>
  <c r="J37" i="12"/>
  <c r="C45" i="12"/>
  <c r="C59" i="12"/>
  <c r="J87" i="12"/>
  <c r="J118" i="12"/>
  <c r="D135" i="12"/>
  <c r="J45" i="12"/>
  <c r="D59" i="12"/>
  <c r="C93" i="12"/>
  <c r="K118" i="12"/>
  <c r="E135" i="12"/>
  <c r="C175" i="12"/>
  <c r="C181" i="12"/>
  <c r="C184" i="12"/>
  <c r="C187" i="12"/>
  <c r="C26" i="12"/>
  <c r="D26" i="12"/>
  <c r="E59" i="12"/>
  <c r="D93" i="12"/>
  <c r="J135" i="12"/>
  <c r="D175" i="12"/>
  <c r="E181" i="12"/>
  <c r="D184" i="12"/>
  <c r="D187" i="12"/>
  <c r="A37" i="12"/>
  <c r="A93" i="12"/>
  <c r="A181" i="12"/>
  <c r="A184" i="12"/>
  <c r="A187" i="12"/>
  <c r="E26" i="12"/>
  <c r="J59" i="12"/>
  <c r="J93" i="12"/>
  <c r="K135" i="12"/>
  <c r="J175" i="12"/>
  <c r="J181" i="12"/>
  <c r="K184" i="12"/>
  <c r="E187" i="12"/>
  <c r="A195" i="12"/>
  <c r="C34" i="12"/>
  <c r="J26" i="12"/>
  <c r="E73" i="12"/>
  <c r="K93" i="12"/>
  <c r="C146" i="12"/>
  <c r="K161" i="12"/>
  <c r="K175" i="12"/>
  <c r="K181" i="12"/>
  <c r="K187" i="12"/>
  <c r="A11" i="12"/>
  <c r="A101" i="12"/>
  <c r="A149" i="12"/>
  <c r="A152" i="12"/>
  <c r="A155" i="12"/>
  <c r="A180" i="12"/>
  <c r="D153" i="12"/>
  <c r="C56" i="12"/>
  <c r="C137" i="12"/>
  <c r="E153" i="12"/>
  <c r="C188" i="12"/>
  <c r="J18" i="12"/>
  <c r="D27" i="12"/>
  <c r="C30" i="12"/>
  <c r="J33" i="12"/>
  <c r="C36" i="12"/>
  <c r="D39" i="12"/>
  <c r="D53" i="12"/>
  <c r="J58" i="12"/>
  <c r="K61" i="12"/>
  <c r="E70" i="12"/>
  <c r="D72" i="12"/>
  <c r="C78" i="12"/>
  <c r="K81" i="12"/>
  <c r="E90" i="12"/>
  <c r="K94" i="12"/>
  <c r="J97" i="12"/>
  <c r="E106" i="12"/>
  <c r="J109" i="12"/>
  <c r="D126" i="12"/>
  <c r="D134" i="12"/>
  <c r="K140" i="12"/>
  <c r="C150" i="12"/>
  <c r="J156" i="12"/>
  <c r="J159" i="12"/>
  <c r="E161" i="12"/>
  <c r="J165" i="12"/>
  <c r="E170" i="12"/>
  <c r="D176" i="12"/>
  <c r="K178" i="12"/>
  <c r="D185" i="12"/>
  <c r="E191" i="12"/>
  <c r="E193" i="12"/>
  <c r="J197" i="12"/>
  <c r="A12" i="12"/>
  <c r="A36" i="12"/>
  <c r="A100" i="12"/>
  <c r="A156" i="12"/>
  <c r="A188" i="12"/>
  <c r="A197" i="12"/>
  <c r="E146" i="12"/>
  <c r="E24" i="12"/>
  <c r="C28" i="12"/>
  <c r="D30" i="12"/>
  <c r="K33" i="12"/>
  <c r="D36" i="12"/>
  <c r="E39" i="12"/>
  <c r="J53" i="12"/>
  <c r="K58" i="12"/>
  <c r="J70" i="12"/>
  <c r="K72" i="12"/>
  <c r="D78" i="12"/>
  <c r="D87" i="12"/>
  <c r="J90" i="12"/>
  <c r="K97" i="12"/>
  <c r="D103" i="12"/>
  <c r="J106" i="12"/>
  <c r="K109" i="12"/>
  <c r="J123" i="12"/>
  <c r="D129" i="12"/>
  <c r="C132" i="12"/>
  <c r="E134" i="12"/>
  <c r="C141" i="12"/>
  <c r="D150" i="12"/>
  <c r="K156" i="12"/>
  <c r="K159" i="12"/>
  <c r="J161" i="12"/>
  <c r="K165" i="12"/>
  <c r="J170" i="12"/>
  <c r="E185" i="12"/>
  <c r="J191" i="12"/>
  <c r="K193" i="12"/>
  <c r="K197" i="12"/>
  <c r="A21" i="12"/>
  <c r="A24" i="12"/>
  <c r="A27" i="12"/>
  <c r="A75" i="12"/>
  <c r="A84" i="12"/>
  <c r="A140" i="12"/>
  <c r="J12" i="12"/>
  <c r="J132" i="12"/>
  <c r="K150" i="12"/>
  <c r="C33" i="12"/>
  <c r="E42" i="12"/>
  <c r="D56" i="12"/>
  <c r="C58" i="12"/>
  <c r="E64" i="12"/>
  <c r="D81" i="12"/>
  <c r="D85" i="12"/>
  <c r="C94" i="12"/>
  <c r="C97" i="12"/>
  <c r="J108" i="12"/>
  <c r="J111" i="12"/>
  <c r="E115" i="12"/>
  <c r="K132" i="12"/>
  <c r="D137" i="12"/>
  <c r="D140" i="12"/>
  <c r="E143" i="12"/>
  <c r="J146" i="12"/>
  <c r="J153" i="12"/>
  <c r="C156" i="12"/>
  <c r="C165" i="12"/>
  <c r="E173" i="12"/>
  <c r="D178" i="12"/>
  <c r="C182" i="12"/>
  <c r="E188" i="12"/>
  <c r="K200" i="12"/>
  <c r="E67" i="12"/>
  <c r="C115" i="12"/>
  <c r="E132" i="12"/>
  <c r="J150" i="12"/>
  <c r="C42" i="12"/>
  <c r="C85" i="12"/>
  <c r="D115" i="12"/>
  <c r="J15" i="12"/>
  <c r="D33" i="12"/>
  <c r="J42" i="12"/>
  <c r="E56" i="12"/>
  <c r="D58" i="12"/>
  <c r="C61" i="12"/>
  <c r="C70" i="12"/>
  <c r="E75" i="12"/>
  <c r="E81" i="12"/>
  <c r="K85" i="12"/>
  <c r="D94" i="12"/>
  <c r="D97" i="12"/>
  <c r="C109" i="12"/>
  <c r="J115" i="12"/>
  <c r="D120" i="12"/>
  <c r="E137" i="12"/>
  <c r="E140" i="12"/>
  <c r="J143" i="12"/>
  <c r="K146" i="12"/>
  <c r="K153" i="12"/>
  <c r="D156" i="12"/>
  <c r="C161" i="12"/>
  <c r="D165" i="12"/>
  <c r="K173" i="12"/>
  <c r="E178" i="12"/>
  <c r="D182" i="12"/>
  <c r="J188" i="12"/>
  <c r="C191" i="12"/>
  <c r="C193" i="12"/>
  <c r="C197" i="12"/>
  <c r="J28" i="12"/>
  <c r="D88" i="12"/>
  <c r="J91" i="12"/>
  <c r="K129" i="12"/>
  <c r="K185" i="12"/>
  <c r="D200" i="12"/>
  <c r="C81" i="12"/>
  <c r="K88" i="12"/>
  <c r="C173" i="12"/>
  <c r="J200" i="12"/>
  <c r="C18" i="12"/>
  <c r="E33" i="12"/>
  <c r="K42" i="12"/>
  <c r="J50" i="12"/>
  <c r="C53" i="12"/>
  <c r="K56" i="12"/>
  <c r="E58" i="12"/>
  <c r="D61" i="12"/>
  <c r="D70" i="12"/>
  <c r="C72" i="12"/>
  <c r="J81" i="12"/>
  <c r="C90" i="12"/>
  <c r="E94" i="12"/>
  <c r="E97" i="12"/>
  <c r="C106" i="12"/>
  <c r="D109" i="12"/>
  <c r="K115" i="12"/>
  <c r="C134" i="12"/>
  <c r="K143" i="12"/>
  <c r="D159" i="12"/>
  <c r="D161" i="12"/>
  <c r="E165" i="12"/>
  <c r="E167" i="12"/>
  <c r="C170" i="12"/>
  <c r="C176" i="12"/>
  <c r="E182" i="12"/>
  <c r="C185" i="12"/>
  <c r="K188" i="12"/>
  <c r="D191" i="12"/>
  <c r="D193" i="12"/>
  <c r="E197" i="12"/>
  <c r="A28" i="12"/>
  <c r="A85" i="12"/>
  <c r="A88" i="12"/>
  <c r="A91" i="12"/>
  <c r="A109" i="12"/>
  <c r="A141" i="12"/>
  <c r="A159" i="12"/>
  <c r="E47" i="12"/>
  <c r="C60" i="12"/>
  <c r="D117" i="12"/>
  <c r="A45" i="12"/>
  <c r="A61" i="12"/>
  <c r="A108" i="12"/>
  <c r="A124" i="12"/>
  <c r="J9" i="12"/>
  <c r="E11" i="12"/>
  <c r="D15" i="12"/>
  <c r="K18" i="12"/>
  <c r="D22" i="12"/>
  <c r="C24" i="12"/>
  <c r="K25" i="12"/>
  <c r="E27" i="12"/>
  <c r="K34" i="12"/>
  <c r="D38" i="12"/>
  <c r="C44" i="12"/>
  <c r="K45" i="12"/>
  <c r="J47" i="12"/>
  <c r="J49" i="12"/>
  <c r="E51" i="12"/>
  <c r="D60" i="12"/>
  <c r="C62" i="12"/>
  <c r="C64" i="12"/>
  <c r="K65" i="12"/>
  <c r="J67" i="12"/>
  <c r="C73" i="12"/>
  <c r="C75" i="12"/>
  <c r="D84" i="12"/>
  <c r="C86" i="12"/>
  <c r="K87" i="12"/>
  <c r="J89" i="12"/>
  <c r="D91" i="12"/>
  <c r="D95" i="12"/>
  <c r="J100" i="12"/>
  <c r="D102" i="12"/>
  <c r="C104" i="12"/>
  <c r="D108" i="12"/>
  <c r="C110" i="12"/>
  <c r="K111" i="12"/>
  <c r="C114" i="12"/>
  <c r="J117" i="12"/>
  <c r="J124" i="12"/>
  <c r="K126" i="12"/>
  <c r="J130" i="12"/>
  <c r="C138" i="12"/>
  <c r="K141" i="12"/>
  <c r="K145" i="12"/>
  <c r="J147" i="12"/>
  <c r="D151" i="12"/>
  <c r="J154" i="12"/>
  <c r="D164" i="12"/>
  <c r="J167" i="12"/>
  <c r="A29" i="12"/>
  <c r="A35" i="12"/>
  <c r="A177" i="12"/>
  <c r="E9" i="12"/>
  <c r="C22" i="12"/>
  <c r="J25" i="12"/>
  <c r="C38" i="12"/>
  <c r="K133" i="12"/>
  <c r="J145" i="12"/>
  <c r="A51" i="12"/>
  <c r="A67" i="12"/>
  <c r="C8" i="12"/>
  <c r="K9" i="12"/>
  <c r="J11" i="12"/>
  <c r="E15" i="12"/>
  <c r="E22" i="12"/>
  <c r="D24" i="12"/>
  <c r="J27" i="12"/>
  <c r="E38" i="12"/>
  <c r="D44" i="12"/>
  <c r="C46" i="12"/>
  <c r="K47" i="12"/>
  <c r="K49" i="12"/>
  <c r="J51" i="12"/>
  <c r="E60" i="12"/>
  <c r="D62" i="12"/>
  <c r="D64" i="12"/>
  <c r="C66" i="12"/>
  <c r="D73" i="12"/>
  <c r="D75" i="12"/>
  <c r="E84" i="12"/>
  <c r="D86" i="12"/>
  <c r="C88" i="12"/>
  <c r="K89" i="12"/>
  <c r="E91" i="12"/>
  <c r="E95" i="12"/>
  <c r="K100" i="12"/>
  <c r="E102" i="12"/>
  <c r="D104" i="12"/>
  <c r="E108" i="12"/>
  <c r="D110" i="12"/>
  <c r="E112" i="12"/>
  <c r="E114" i="12"/>
  <c r="K117" i="12"/>
  <c r="C123" i="12"/>
  <c r="K124" i="12"/>
  <c r="C129" i="12"/>
  <c r="K130" i="12"/>
  <c r="E138" i="12"/>
  <c r="C142" i="12"/>
  <c r="K147" i="12"/>
  <c r="E151" i="12"/>
  <c r="K154" i="12"/>
  <c r="E164" i="12"/>
  <c r="K167" i="12"/>
  <c r="A44" i="12"/>
  <c r="A60" i="12"/>
  <c r="A95" i="12"/>
  <c r="A107" i="12"/>
  <c r="A117" i="12"/>
  <c r="A120" i="12"/>
  <c r="A123" i="12"/>
  <c r="A133" i="12"/>
  <c r="A145" i="12"/>
  <c r="A164" i="12"/>
  <c r="J22" i="12"/>
  <c r="J38" i="12"/>
  <c r="E44" i="12"/>
  <c r="C50" i="12"/>
  <c r="J60" i="12"/>
  <c r="E66" i="12"/>
  <c r="J95" i="12"/>
  <c r="E104" i="12"/>
  <c r="D123" i="12"/>
  <c r="D142" i="12"/>
  <c r="E8" i="12"/>
  <c r="D12" i="12"/>
  <c r="K15" i="12"/>
  <c r="C21" i="12"/>
  <c r="K22" i="12"/>
  <c r="K24" i="12"/>
  <c r="D28" i="12"/>
  <c r="D37" i="12"/>
  <c r="K38" i="12"/>
  <c r="E46" i="12"/>
  <c r="E50" i="12"/>
  <c r="K62" i="12"/>
  <c r="K64" i="12"/>
  <c r="J66" i="12"/>
  <c r="J73" i="12"/>
  <c r="J75" i="12"/>
  <c r="J86" i="12"/>
  <c r="E88" i="12"/>
  <c r="D90" i="12"/>
  <c r="K95" i="12"/>
  <c r="D101" i="12"/>
  <c r="K102" i="12"/>
  <c r="K104" i="12"/>
  <c r="C107" i="12"/>
  <c r="J110" i="12"/>
  <c r="C113" i="12"/>
  <c r="K114" i="12"/>
  <c r="C120" i="12"/>
  <c r="E123" i="12"/>
  <c r="E129" i="12"/>
  <c r="C133" i="12"/>
  <c r="K138" i="12"/>
  <c r="E142" i="12"/>
  <c r="D148" i="12"/>
  <c r="K151" i="12"/>
  <c r="C157" i="12"/>
  <c r="E159" i="12"/>
  <c r="A31" i="12"/>
  <c r="A43" i="12"/>
  <c r="A53" i="12"/>
  <c r="A56" i="12"/>
  <c r="A59" i="12"/>
  <c r="A173" i="12"/>
  <c r="A179" i="12"/>
  <c r="A189" i="12"/>
  <c r="A157" i="12"/>
  <c r="C9" i="12"/>
  <c r="D25" i="12"/>
  <c r="K50" i="12"/>
  <c r="E107" i="12"/>
  <c r="E120" i="12"/>
  <c r="E133" i="12"/>
  <c r="K142" i="12"/>
  <c r="D145" i="12"/>
  <c r="S4" i="12"/>
  <c r="D9" i="12"/>
  <c r="C11" i="12"/>
  <c r="E16" i="12"/>
  <c r="E18" i="12"/>
  <c r="K21" i="12"/>
  <c r="E25" i="12"/>
  <c r="C27" i="12"/>
  <c r="E34" i="12"/>
  <c r="D45" i="12"/>
  <c r="D47" i="12"/>
  <c r="J61" i="12"/>
  <c r="J63" i="12"/>
  <c r="E65" i="12"/>
  <c r="D67" i="12"/>
  <c r="E72" i="12"/>
  <c r="J74" i="12"/>
  <c r="J85" i="12"/>
  <c r="E87" i="12"/>
  <c r="D89" i="12"/>
  <c r="K90" i="12"/>
  <c r="J103" i="12"/>
  <c r="J107" i="12"/>
  <c r="E111" i="12"/>
  <c r="C117" i="12"/>
  <c r="K120" i="12"/>
  <c r="C126" i="12"/>
  <c r="C130" i="12"/>
  <c r="D141" i="12"/>
  <c r="D154" i="12"/>
  <c r="K157" i="12"/>
  <c r="D167" i="12"/>
  <c r="A191" i="12"/>
  <c r="A190" i="12"/>
  <c r="K190" i="12"/>
  <c r="J8" i="12"/>
  <c r="D10" i="12"/>
  <c r="C15" i="12"/>
  <c r="J16" i="12"/>
  <c r="D18" i="12"/>
  <c r="C23" i="12"/>
  <c r="J32" i="12"/>
  <c r="D34" i="12"/>
  <c r="C39" i="12"/>
  <c r="J40" i="12"/>
  <c r="D42" i="12"/>
  <c r="C47" i="12"/>
  <c r="J48" i="12"/>
  <c r="D50" i="12"/>
  <c r="C55" i="12"/>
  <c r="J64" i="12"/>
  <c r="D66" i="12"/>
  <c r="C71" i="12"/>
  <c r="J72" i="12"/>
  <c r="D74" i="12"/>
  <c r="C79" i="12"/>
  <c r="J80" i="12"/>
  <c r="D82" i="12"/>
  <c r="C87" i="12"/>
  <c r="J96" i="12"/>
  <c r="D98" i="12"/>
  <c r="C103" i="12"/>
  <c r="J104" i="12"/>
  <c r="D106" i="12"/>
  <c r="C111" i="12"/>
  <c r="J112" i="12"/>
  <c r="D114" i="12"/>
  <c r="C119" i="12"/>
  <c r="J128" i="12"/>
  <c r="D130" i="12"/>
  <c r="C135" i="12"/>
  <c r="J136" i="12"/>
  <c r="D138" i="12"/>
  <c r="C143" i="12"/>
  <c r="J144" i="12"/>
  <c r="D146" i="12"/>
  <c r="C151" i="12"/>
  <c r="J160" i="12"/>
  <c r="D162" i="12"/>
  <c r="C167" i="12"/>
  <c r="J168" i="12"/>
  <c r="D170" i="12"/>
  <c r="J173" i="12"/>
  <c r="E175" i="12"/>
  <c r="J184" i="12"/>
  <c r="C190" i="12"/>
  <c r="J193" i="12"/>
  <c r="E195" i="12"/>
  <c r="D199" i="12"/>
  <c r="A186" i="12"/>
  <c r="C186" i="12"/>
  <c r="A192" i="12"/>
  <c r="A182" i="12"/>
  <c r="K182" i="12"/>
  <c r="E190" i="12"/>
  <c r="A178" i="12"/>
  <c r="C178" i="12"/>
  <c r="A174" i="12"/>
  <c r="K174" i="12"/>
  <c r="A41" i="12"/>
  <c r="A48" i="12"/>
  <c r="A73" i="12"/>
  <c r="A80" i="12"/>
  <c r="A105" i="12"/>
  <c r="A112" i="12"/>
  <c r="A137" i="12"/>
  <c r="A144" i="12"/>
  <c r="A169" i="12"/>
  <c r="A176" i="12"/>
  <c r="A183" i="12"/>
  <c r="J105" i="12"/>
  <c r="C112" i="12"/>
  <c r="E126" i="12"/>
  <c r="J137" i="12"/>
  <c r="C144" i="12"/>
  <c r="E158" i="12"/>
  <c r="J169" i="12"/>
  <c r="J176" i="12"/>
  <c r="A198" i="12"/>
  <c r="K198" i="12"/>
  <c r="J62" i="12"/>
  <c r="J94" i="12"/>
  <c r="J126" i="12"/>
  <c r="J158" i="12"/>
  <c r="K176" i="12"/>
  <c r="A194" i="12"/>
  <c r="C194" i="12"/>
  <c r="A200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mie</author>
  </authors>
  <commentList>
    <comment ref="L4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資格：
建築物石綿含有建材調査者:1
石綿調査診断士:2
石綿作業主任者:3
無し:4</t>
        </r>
      </text>
    </comment>
    <comment ref="O4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資格：
建築物石綿含有建材調査者:1
石綿調査診断士:2
石綿作業主任者:3
無し:4</t>
        </r>
      </text>
    </comment>
    <comment ref="P4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建築物等の種類
鉄骨構造(S造）:1
鉄筋ｺﾝｸﾘｰﾄ構造(RC造）:2
鉄骨鉄筋ｺﾝｸﾘｰﾄ構造(SRC造）:3
木造:4
その他:5</t>
        </r>
      </text>
    </comment>
  </commentList>
</comments>
</file>

<file path=xl/sharedStrings.xml><?xml version="1.0" encoding="utf-8"?>
<sst xmlns="http://schemas.openxmlformats.org/spreadsheetml/2006/main" count="235" uniqueCount="165">
  <si>
    <t>会社名</t>
    <rPh sb="0" eb="3">
      <t>カイシャメイ</t>
    </rPh>
    <phoneticPr fontId="2"/>
  </si>
  <si>
    <t>所属・課</t>
    <rPh sb="0" eb="2">
      <t>ショゾク</t>
    </rPh>
    <rPh sb="3" eb="4">
      <t>カ</t>
    </rPh>
    <phoneticPr fontId="2"/>
  </si>
  <si>
    <t>氏名</t>
    <rPh sb="0" eb="2">
      <t>シメイ</t>
    </rPh>
    <phoneticPr fontId="2"/>
  </si>
  <si>
    <t>郵便番号</t>
    <rPh sb="0" eb="4">
      <t>ユウビンバンゴウ</t>
    </rPh>
    <phoneticPr fontId="2"/>
  </si>
  <si>
    <t>TEL(半角)</t>
    <rPh sb="4" eb="6">
      <t>ハンカク</t>
    </rPh>
    <phoneticPr fontId="2"/>
  </si>
  <si>
    <t>FAX(半角)</t>
    <phoneticPr fontId="2"/>
  </si>
  <si>
    <t>メールアドレス</t>
    <phoneticPr fontId="2"/>
  </si>
  <si>
    <t>建築物石綿含有建材調査者</t>
    <rPh sb="0" eb="3">
      <t>ケンチクブツ</t>
    </rPh>
    <rPh sb="3" eb="7">
      <t>セキメンガンユウ</t>
    </rPh>
    <rPh sb="7" eb="9">
      <t>ケンザイ</t>
    </rPh>
    <rPh sb="9" eb="12">
      <t>チョウサシャ</t>
    </rPh>
    <phoneticPr fontId="2"/>
  </si>
  <si>
    <t>石綿調査診断士</t>
    <rPh sb="0" eb="4">
      <t>セキメンチョウサ</t>
    </rPh>
    <rPh sb="4" eb="7">
      <t>シンダンシ</t>
    </rPh>
    <phoneticPr fontId="2"/>
  </si>
  <si>
    <t>石綿作業主任者</t>
    <rPh sb="0" eb="7">
      <t>セキメンサギョウシュニンシャ</t>
    </rPh>
    <phoneticPr fontId="2"/>
  </si>
  <si>
    <t>無し</t>
    <rPh sb="0" eb="1">
      <t>ナ</t>
    </rPh>
    <phoneticPr fontId="2"/>
  </si>
  <si>
    <t>建築物等の種類</t>
    <phoneticPr fontId="2"/>
  </si>
  <si>
    <t>鉄骨構造（S造）</t>
    <rPh sb="0" eb="2">
      <t>テッコツ</t>
    </rPh>
    <rPh sb="2" eb="4">
      <t>コウゾウ</t>
    </rPh>
    <rPh sb="6" eb="7">
      <t>ゾウ</t>
    </rPh>
    <phoneticPr fontId="2"/>
  </si>
  <si>
    <t>鉄筋コンクリート構造(RC造）</t>
    <phoneticPr fontId="2"/>
  </si>
  <si>
    <t>鉄骨鉄筋コンクリート構造(SRC造）</t>
    <phoneticPr fontId="2"/>
  </si>
  <si>
    <t>木造</t>
    <phoneticPr fontId="2"/>
  </si>
  <si>
    <t>その他</t>
    <rPh sb="2" eb="3">
      <t>タ</t>
    </rPh>
    <phoneticPr fontId="2"/>
  </si>
  <si>
    <t>建物･配管設備、機器等</t>
    <rPh sb="0" eb="2">
      <t>タテモノ</t>
    </rPh>
    <rPh sb="3" eb="5">
      <t>ハイカン</t>
    </rPh>
    <rPh sb="5" eb="7">
      <t>セツビ</t>
    </rPh>
    <rPh sb="8" eb="11">
      <t>キキナド</t>
    </rPh>
    <phoneticPr fontId="2"/>
  </si>
  <si>
    <t>名称</t>
    <phoneticPr fontId="2"/>
  </si>
  <si>
    <t>用途</t>
    <phoneticPr fontId="2"/>
  </si>
  <si>
    <t>部</t>
    <rPh sb="0" eb="1">
      <t>ブ</t>
    </rPh>
    <phoneticPr fontId="2"/>
  </si>
  <si>
    <t>あり</t>
    <phoneticPr fontId="2"/>
  </si>
  <si>
    <t>なし</t>
    <phoneticPr fontId="2"/>
  </si>
  <si>
    <t>検体</t>
    <rPh sb="0" eb="2">
      <t>ケンタイ</t>
    </rPh>
    <phoneticPr fontId="2"/>
  </si>
  <si>
    <t>〇</t>
    <phoneticPr fontId="2"/>
  </si>
  <si>
    <t>※　 分析方法でその他の方法（JIS A 1481-4,5など）をご指定の場合はご連絡ください。</t>
    <rPh sb="3" eb="7">
      <t>ブンセキホウホウ</t>
    </rPh>
    <rPh sb="10" eb="11">
      <t>ホカ</t>
    </rPh>
    <rPh sb="12" eb="14">
      <t>ホウホウ</t>
    </rPh>
    <rPh sb="34" eb="36">
      <t>シテイ</t>
    </rPh>
    <rPh sb="37" eb="39">
      <t>バアイ</t>
    </rPh>
    <rPh sb="41" eb="43">
      <t>レンラク</t>
    </rPh>
    <phoneticPr fontId="2"/>
  </si>
  <si>
    <t>報告書宛名</t>
    <rPh sb="0" eb="3">
      <t>ホウコクショ</t>
    </rPh>
    <rPh sb="3" eb="5">
      <t>アテナ</t>
    </rPh>
    <phoneticPr fontId="4"/>
  </si>
  <si>
    <t>住所
(報告書郵送先)</t>
    <rPh sb="0" eb="2">
      <t>ジュウショ</t>
    </rPh>
    <rPh sb="4" eb="7">
      <t>ホウコクショ</t>
    </rPh>
    <rPh sb="7" eb="9">
      <t>ユウソウ</t>
    </rPh>
    <rPh sb="9" eb="10">
      <t>サキ</t>
    </rPh>
    <phoneticPr fontId="2"/>
  </si>
  <si>
    <t>試料採取者</t>
    <rPh sb="0" eb="2">
      <t>シリョウ</t>
    </rPh>
    <phoneticPr fontId="2"/>
  </si>
  <si>
    <t>氏名</t>
    <rPh sb="0" eb="2">
      <t>シメイ</t>
    </rPh>
    <phoneticPr fontId="4"/>
  </si>
  <si>
    <t>資格</t>
    <rPh sb="0" eb="2">
      <t>シカク</t>
    </rPh>
    <phoneticPr fontId="4"/>
  </si>
  <si>
    <t>採取箇所等
の指示
（判断）者</t>
    <phoneticPr fontId="2"/>
  </si>
  <si>
    <t>部数</t>
    <rPh sb="0" eb="2">
      <t>ブスウ</t>
    </rPh>
    <phoneticPr fontId="2"/>
  </si>
  <si>
    <t>試料の
大きさ</t>
    <rPh sb="0" eb="2">
      <t>シリョウ</t>
    </rPh>
    <rPh sb="4" eb="5">
      <t>オオ</t>
    </rPh>
    <phoneticPr fontId="4"/>
  </si>
  <si>
    <t>分析
検体数</t>
    <rPh sb="0" eb="2">
      <t>ブンセキ</t>
    </rPh>
    <rPh sb="3" eb="6">
      <t>ケンタイスウ</t>
    </rPh>
    <phoneticPr fontId="2"/>
  </si>
  <si>
    <t>※1  仕上塗材等に石綿が含有していた場合、層分析を行うものについては〇を記入してください。</t>
    <rPh sb="8" eb="9">
      <t>ナド</t>
    </rPh>
    <phoneticPr fontId="2"/>
  </si>
  <si>
    <t>日本環境分析センター株式会社</t>
    <phoneticPr fontId="4"/>
  </si>
  <si>
    <t>〇〇課</t>
    <phoneticPr fontId="4"/>
  </si>
  <si>
    <t>山田　太郎</t>
  </si>
  <si>
    <t>山田　太郎</t>
    <phoneticPr fontId="4"/>
  </si>
  <si>
    <t>〒566-0001</t>
    <phoneticPr fontId="4"/>
  </si>
  <si>
    <t>大阪府摂津市千里丘5-16-21</t>
    <phoneticPr fontId="4"/>
  </si>
  <si>
    <t>06-6380-6660</t>
    <phoneticPr fontId="4"/>
  </si>
  <si>
    <t>06-6380-6290</t>
    <phoneticPr fontId="4"/>
  </si>
  <si>
    <t>info@j-kan.co.jp</t>
    <phoneticPr fontId="4"/>
  </si>
  <si>
    <t>日本環境分析センター株式会社　〇〇課</t>
    <phoneticPr fontId="4"/>
  </si>
  <si>
    <t>会社名・所属</t>
    <rPh sb="0" eb="3">
      <t>カイシャメイ</t>
    </rPh>
    <rPh sb="4" eb="6">
      <t>ショゾク</t>
    </rPh>
    <phoneticPr fontId="2"/>
  </si>
  <si>
    <t>△△株式会社　〇〇課</t>
    <phoneticPr fontId="4"/>
  </si>
  <si>
    <t>中田　次郎</t>
    <rPh sb="0" eb="1">
      <t>ナカ</t>
    </rPh>
    <rPh sb="1" eb="2">
      <t>タ</t>
    </rPh>
    <rPh sb="3" eb="5">
      <t>ジロウ</t>
    </rPh>
    <phoneticPr fontId="4"/>
  </si>
  <si>
    <t>〇〇ビル</t>
    <phoneticPr fontId="4"/>
  </si>
  <si>
    <t>ビル</t>
    <phoneticPr fontId="4"/>
  </si>
  <si>
    <t>板状</t>
    <rPh sb="0" eb="2">
      <t>イタジョウ</t>
    </rPh>
    <phoneticPr fontId="4"/>
  </si>
  <si>
    <t>粉状</t>
    <rPh sb="0" eb="1">
      <t>コナ</t>
    </rPh>
    <rPh sb="1" eb="2">
      <t>ジョウ</t>
    </rPh>
    <phoneticPr fontId="4"/>
  </si>
  <si>
    <t>綿状</t>
    <rPh sb="0" eb="1">
      <t>ワタ</t>
    </rPh>
    <rPh sb="1" eb="2">
      <t>ジョウ</t>
    </rPh>
    <phoneticPr fontId="4"/>
  </si>
  <si>
    <r>
      <t xml:space="preserve">ご依頼者
</t>
    </r>
    <r>
      <rPr>
        <sz val="11"/>
        <color rgb="FFFF0000"/>
        <rFont val="游ゴシック"/>
        <family val="3"/>
        <charset val="128"/>
        <scheme val="minor"/>
      </rPr>
      <t>【必須】</t>
    </r>
    <rPh sb="1" eb="4">
      <t>イライシャ</t>
    </rPh>
    <rPh sb="6" eb="8">
      <t>ヒッス</t>
    </rPh>
    <phoneticPr fontId="2"/>
  </si>
  <si>
    <r>
      <rPr>
        <sz val="11"/>
        <color rgb="FF262626"/>
        <rFont val="游ゴシック"/>
        <family val="3"/>
        <charset val="128"/>
        <scheme val="minor"/>
      </rPr>
      <t xml:space="preserve">物件名称（件名）
</t>
    </r>
    <r>
      <rPr>
        <sz val="11"/>
        <color rgb="FFFF0000"/>
        <rFont val="游ゴシック"/>
        <family val="3"/>
        <charset val="128"/>
        <scheme val="minor"/>
      </rPr>
      <t>【必須】</t>
    </r>
    <rPh sb="10" eb="12">
      <t>ヒッス</t>
    </rPh>
    <phoneticPr fontId="2"/>
  </si>
  <si>
    <t>試料№</t>
    <rPh sb="0" eb="2">
      <t>シリョウ</t>
    </rPh>
    <phoneticPr fontId="2"/>
  </si>
  <si>
    <t>10㎤×3</t>
    <phoneticPr fontId="4"/>
  </si>
  <si>
    <t>試料の大きさ、量</t>
    <rPh sb="0" eb="2">
      <t>シリョウ</t>
    </rPh>
    <rPh sb="3" eb="4">
      <t>オオ</t>
    </rPh>
    <rPh sb="7" eb="8">
      <t>リョウ</t>
    </rPh>
    <phoneticPr fontId="4"/>
  </si>
  <si>
    <t>　ゴルフボール1～2個分程度</t>
    <rPh sb="10" eb="11">
      <t>コ</t>
    </rPh>
    <rPh sb="11" eb="12">
      <t>ブン</t>
    </rPh>
    <rPh sb="12" eb="14">
      <t>テイド</t>
    </rPh>
    <phoneticPr fontId="4"/>
  </si>
  <si>
    <t>・吹付材・保温材など</t>
    <rPh sb="1" eb="4">
      <t>フキツケザイ</t>
    </rPh>
    <rPh sb="5" eb="8">
      <t>ホオンザイ</t>
    </rPh>
    <phoneticPr fontId="4"/>
  </si>
  <si>
    <t>日本環境分析センター株式会社</t>
    <rPh sb="0" eb="2">
      <t>ニホン</t>
    </rPh>
    <rPh sb="2" eb="4">
      <t>カンキョウ</t>
    </rPh>
    <rPh sb="4" eb="6">
      <t>ブンセキセ</t>
    </rPh>
    <rPh sb="10" eb="14">
      <t>カブシキガイシャ</t>
    </rPh>
    <phoneticPr fontId="4"/>
  </si>
  <si>
    <t>試料の包装</t>
    <rPh sb="0" eb="2">
      <t>シリョウ</t>
    </rPh>
    <rPh sb="3" eb="5">
      <t>ホウソウ</t>
    </rPh>
    <phoneticPr fontId="4"/>
  </si>
  <si>
    <t>・1箇所採取</t>
    <rPh sb="2" eb="4">
      <t>カショ</t>
    </rPh>
    <rPh sb="4" eb="6">
      <t>サイシュ</t>
    </rPh>
    <phoneticPr fontId="4"/>
  </si>
  <si>
    <t>　厚みが1cm以下の場合(クロス等)は10cm角程度</t>
    <rPh sb="1" eb="2">
      <t>アツ</t>
    </rPh>
    <rPh sb="7" eb="9">
      <t>イカ</t>
    </rPh>
    <rPh sb="10" eb="12">
      <t>バアイ</t>
    </rPh>
    <rPh sb="16" eb="17">
      <t>ナド</t>
    </rPh>
    <rPh sb="23" eb="24">
      <t>カク</t>
    </rPh>
    <rPh sb="24" eb="26">
      <t>テイド</t>
    </rPh>
    <phoneticPr fontId="4"/>
  </si>
  <si>
    <t>建材中の石綿分析試料　郵送いただく際の注意点</t>
    <rPh sb="0" eb="2">
      <t>ケンザイ</t>
    </rPh>
    <rPh sb="2" eb="3">
      <t>チュウ</t>
    </rPh>
    <rPh sb="4" eb="6">
      <t>セキメン</t>
    </rPh>
    <rPh sb="6" eb="8">
      <t>ブンセキ</t>
    </rPh>
    <rPh sb="11" eb="13">
      <t>ユウソウ</t>
    </rPh>
    <rPh sb="17" eb="18">
      <t>サイ</t>
    </rPh>
    <rPh sb="19" eb="22">
      <t>チュウイテン</t>
    </rPh>
    <phoneticPr fontId="4"/>
  </si>
  <si>
    <t>　試料№の記載がない場合は分析を行うことが出来ません</t>
    <rPh sb="1" eb="3">
      <t>シリョウ</t>
    </rPh>
    <rPh sb="5" eb="7">
      <t>キサイ</t>
    </rPh>
    <rPh sb="10" eb="12">
      <t>バアイ</t>
    </rPh>
    <rPh sb="13" eb="15">
      <t>ブンセキ</t>
    </rPh>
    <rPh sb="16" eb="17">
      <t>オコナ</t>
    </rPh>
    <rPh sb="21" eb="23">
      <t>デキ</t>
    </rPh>
    <phoneticPr fontId="4"/>
  </si>
  <si>
    <t>・試料を厚めのチャック付ポリ袋(透明)に入れ、二重梱包を行ってください</t>
    <rPh sb="1" eb="3">
      <t>シリョウ</t>
    </rPh>
    <rPh sb="4" eb="5">
      <t>アツ</t>
    </rPh>
    <rPh sb="11" eb="12">
      <t>ツ</t>
    </rPh>
    <rPh sb="14" eb="15">
      <t>フクロ</t>
    </rPh>
    <rPh sb="16" eb="18">
      <t>トウメイ</t>
    </rPh>
    <rPh sb="20" eb="21">
      <t>イ</t>
    </rPh>
    <rPh sb="23" eb="24">
      <t>２</t>
    </rPh>
    <rPh sb="24" eb="25">
      <t>シゲル</t>
    </rPh>
    <rPh sb="25" eb="27">
      <t>コンポウ</t>
    </rPh>
    <rPh sb="28" eb="29">
      <t>オコナ</t>
    </rPh>
    <phoneticPr fontId="4"/>
  </si>
  <si>
    <r>
      <rPr>
        <b/>
        <u/>
        <sz val="18"/>
        <color theme="10"/>
        <rFont val="游ゴシック"/>
        <family val="3"/>
        <charset val="128"/>
      </rPr>
      <t>郵送いただく際の注意点をご確認の上ご記入お願いします</t>
    </r>
    <rPh sb="0" eb="2">
      <t>ユウソウ</t>
    </rPh>
    <rPh sb="6" eb="7">
      <t>サイ</t>
    </rPh>
    <rPh sb="8" eb="11">
      <t>チュウイテン</t>
    </rPh>
    <rPh sb="13" eb="15">
      <t>カクニン</t>
    </rPh>
    <rPh sb="16" eb="17">
      <t>ウエ</t>
    </rPh>
    <rPh sb="18" eb="20">
      <t>キニュウ</t>
    </rPh>
    <rPh sb="21" eb="22">
      <t>ネガ</t>
    </rPh>
    <phoneticPr fontId="4"/>
  </si>
  <si>
    <t>試料の発送</t>
    <rPh sb="0" eb="2">
      <t>シリョウ</t>
    </rPh>
    <rPh sb="3" eb="5">
      <t>ハッソウ</t>
    </rPh>
    <phoneticPr fontId="4"/>
  </si>
  <si>
    <t>【試料送付先】</t>
    <rPh sb="1" eb="3">
      <t>シリョウ</t>
    </rPh>
    <rPh sb="3" eb="6">
      <t>ソウフサキ</t>
    </rPh>
    <phoneticPr fontId="4"/>
  </si>
  <si>
    <t>　　〒566-0001　大阪府摂津市千里丘5丁目16番21号　日本環境分析センター株式会社宛</t>
    <rPh sb="12" eb="15">
      <t>オオサカフ</t>
    </rPh>
    <rPh sb="15" eb="18">
      <t>セッツシ</t>
    </rPh>
    <rPh sb="18" eb="21">
      <t>センリオカ</t>
    </rPh>
    <rPh sb="22" eb="24">
      <t>チョウメ</t>
    </rPh>
    <rPh sb="26" eb="27">
      <t>バン</t>
    </rPh>
    <rPh sb="29" eb="30">
      <t>ゴウ</t>
    </rPh>
    <rPh sb="31" eb="37">
      <t>ニホンカンキョウブンセキ</t>
    </rPh>
    <rPh sb="41" eb="43">
      <t>カブシキ</t>
    </rPh>
    <rPh sb="43" eb="45">
      <t>カイシャ</t>
    </rPh>
    <rPh sb="45" eb="46">
      <t>ア</t>
    </rPh>
    <phoneticPr fontId="4"/>
  </si>
  <si>
    <t>※分析試料在中　と記載ください</t>
    <rPh sb="1" eb="3">
      <t>ブンセキ</t>
    </rPh>
    <rPh sb="3" eb="5">
      <t>シリョウ</t>
    </rPh>
    <rPh sb="5" eb="7">
      <t>ザイチュウ</t>
    </rPh>
    <rPh sb="9" eb="11">
      <t>キサイ</t>
    </rPh>
    <phoneticPr fontId="4"/>
  </si>
  <si>
    <t>・混合できないもの(色、材質、層構造が異なる等）がある場合は、別の建材となりますので</t>
    <rPh sb="1" eb="3">
      <t>コンゴウ</t>
    </rPh>
    <rPh sb="10" eb="11">
      <t>イロ</t>
    </rPh>
    <rPh sb="12" eb="14">
      <t>ザイシツ</t>
    </rPh>
    <rPh sb="15" eb="16">
      <t>ソウ</t>
    </rPh>
    <rPh sb="16" eb="18">
      <t>コウゾウ</t>
    </rPh>
    <rPh sb="19" eb="20">
      <t>コト</t>
    </rPh>
    <rPh sb="22" eb="23">
      <t>ナド</t>
    </rPh>
    <rPh sb="27" eb="29">
      <t>バアイ</t>
    </rPh>
    <rPh sb="31" eb="32">
      <t>ベツ</t>
    </rPh>
    <rPh sb="33" eb="35">
      <t>ケンザイ</t>
    </rPh>
    <phoneticPr fontId="4"/>
  </si>
  <si>
    <t>　同一材料とは判断できない可能性が高くなります</t>
    <rPh sb="1" eb="3">
      <t>ドウイツ</t>
    </rPh>
    <rPh sb="3" eb="5">
      <t>ザイリョウ</t>
    </rPh>
    <rPh sb="7" eb="9">
      <t>ハンダン</t>
    </rPh>
    <rPh sb="13" eb="15">
      <t>カノウ</t>
    </rPh>
    <rPh sb="15" eb="16">
      <t>セイ</t>
    </rPh>
    <rPh sb="17" eb="18">
      <t>タカ</t>
    </rPh>
    <phoneticPr fontId="4"/>
  </si>
  <si>
    <t>※2  床材等に石綿が含有していた場合、付着物の分析を行うものについては〇を記入してください。</t>
    <rPh sb="4" eb="6">
      <t>ユカザイ</t>
    </rPh>
    <rPh sb="6" eb="7">
      <t>トウ</t>
    </rPh>
    <rPh sb="8" eb="10">
      <t>セキメン</t>
    </rPh>
    <rPh sb="11" eb="13">
      <t>ガンユウ</t>
    </rPh>
    <rPh sb="17" eb="19">
      <t>バアイ</t>
    </rPh>
    <rPh sb="20" eb="23">
      <t>フチャクブツ</t>
    </rPh>
    <rPh sb="24" eb="26">
      <t>ブンセキ</t>
    </rPh>
    <rPh sb="27" eb="28">
      <t>オコナ</t>
    </rPh>
    <rPh sb="38" eb="40">
      <t>キニュウ</t>
    </rPh>
    <phoneticPr fontId="2"/>
  </si>
  <si>
    <t>※選択してください</t>
    <rPh sb="1" eb="3">
      <t>センタク</t>
    </rPh>
    <phoneticPr fontId="4"/>
  </si>
  <si>
    <t>施工年及び建築物への
施工などを採用した年</t>
    <rPh sb="0" eb="2">
      <t>セコウ</t>
    </rPh>
    <rPh sb="2" eb="3">
      <t>ネン</t>
    </rPh>
    <rPh sb="3" eb="4">
      <t>オヨ</t>
    </rPh>
    <rPh sb="5" eb="8">
      <t>ケンチクブツ</t>
    </rPh>
    <rPh sb="11" eb="13">
      <t>セコウ</t>
    </rPh>
    <rPh sb="16" eb="18">
      <t>サイヨウ</t>
    </rPh>
    <rPh sb="20" eb="21">
      <t>ネン</t>
    </rPh>
    <phoneticPr fontId="2"/>
  </si>
  <si>
    <t>・複数箇所採取</t>
    <rPh sb="1" eb="3">
      <t>フクスウ</t>
    </rPh>
    <rPh sb="3" eb="5">
      <t>カショ</t>
    </rPh>
    <rPh sb="5" eb="7">
      <t>サイシュ</t>
    </rPh>
    <phoneticPr fontId="4"/>
  </si>
  <si>
    <t>複数箇所採取</t>
    <rPh sb="0" eb="2">
      <t>フクスウ</t>
    </rPh>
    <rPh sb="2" eb="4">
      <t>カショ</t>
    </rPh>
    <rPh sb="4" eb="6">
      <t>サイシュ</t>
    </rPh>
    <phoneticPr fontId="4"/>
  </si>
  <si>
    <t>・成形板など</t>
    <rPh sb="1" eb="3">
      <t>セイケイ</t>
    </rPh>
    <rPh sb="3" eb="4">
      <t>イタ</t>
    </rPh>
    <phoneticPr fontId="4"/>
  </si>
  <si>
    <r>
      <t>試料名称(採取場所・部位・建材名)</t>
    </r>
    <r>
      <rPr>
        <sz val="11"/>
        <color rgb="FFFF0000"/>
        <rFont val="游ゴシック"/>
        <family val="3"/>
        <charset val="128"/>
        <scheme val="minor"/>
      </rPr>
      <t>【必須】</t>
    </r>
    <rPh sb="0" eb="2">
      <t>シリョウ</t>
    </rPh>
    <rPh sb="2" eb="4">
      <t>メイショウ</t>
    </rPh>
    <rPh sb="18" eb="20">
      <t>ヒッス</t>
    </rPh>
    <phoneticPr fontId="2"/>
  </si>
  <si>
    <t>100㎠×3</t>
    <phoneticPr fontId="4"/>
  </si>
  <si>
    <t>・試料の色、材質、層構造が同一である場合は、同一材料範囲の判断が可能となります</t>
    <rPh sb="1" eb="3">
      <t>シリョウ</t>
    </rPh>
    <rPh sb="13" eb="15">
      <t>ドウイツ</t>
    </rPh>
    <rPh sb="18" eb="20">
      <t>バアイ</t>
    </rPh>
    <rPh sb="22" eb="24">
      <t>ドウイツ</t>
    </rPh>
    <rPh sb="24" eb="26">
      <t>ザイリョウ</t>
    </rPh>
    <rPh sb="26" eb="28">
      <t>ハンイ</t>
    </rPh>
    <rPh sb="29" eb="31">
      <t>ハンダン</t>
    </rPh>
    <rPh sb="32" eb="34">
      <t>カノウ</t>
    </rPh>
    <phoneticPr fontId="4"/>
  </si>
  <si>
    <r>
      <rPr>
        <b/>
        <sz val="11"/>
        <color rgb="FF262626"/>
        <rFont val="游ゴシック"/>
        <family val="3"/>
        <charset val="128"/>
        <scheme val="minor"/>
      </rPr>
      <t>建材中の石綿分析試料　依頼書</t>
    </r>
    <r>
      <rPr>
        <sz val="11"/>
        <color rgb="FF262626"/>
        <rFont val="游ゴシック"/>
        <family val="3"/>
        <charset val="128"/>
        <scheme val="minor"/>
      </rPr>
      <t xml:space="preserve"> （＊下欄に記載のない場合は、報告書も空欄とさせて頂きます</t>
    </r>
    <r>
      <rPr>
        <sz val="11"/>
        <color rgb="FF525252"/>
        <rFont val="游ゴシック"/>
        <family val="3"/>
        <charset val="128"/>
        <scheme val="minor"/>
      </rPr>
      <t>。ご</t>
    </r>
    <r>
      <rPr>
        <sz val="11"/>
        <color rgb="FF262626"/>
        <rFont val="游ゴシック"/>
        <family val="3"/>
        <charset val="128"/>
        <scheme val="minor"/>
      </rPr>
      <t>了承ください</t>
    </r>
    <r>
      <rPr>
        <sz val="11"/>
        <color rgb="FF525252"/>
        <rFont val="游ゴシック"/>
        <family val="3"/>
        <charset val="128"/>
        <scheme val="minor"/>
      </rPr>
      <t>。</t>
    </r>
    <r>
      <rPr>
        <sz val="11"/>
        <color rgb="FF262626"/>
        <rFont val="游ゴシック"/>
        <family val="3"/>
        <charset val="128"/>
        <scheme val="minor"/>
      </rPr>
      <t>）</t>
    </r>
    <rPh sb="0" eb="2">
      <t>ケンザイ</t>
    </rPh>
    <rPh sb="2" eb="3">
      <t>チュウ</t>
    </rPh>
    <rPh sb="4" eb="6">
      <t>セキメン</t>
    </rPh>
    <rPh sb="6" eb="8">
      <t>ブンセキ</t>
    </rPh>
    <rPh sb="11" eb="14">
      <t>イライショ</t>
    </rPh>
    <phoneticPr fontId="4"/>
  </si>
  <si>
    <t>※本依頼書をメールでお送りください</t>
    <rPh sb="1" eb="2">
      <t>ホン</t>
    </rPh>
    <rPh sb="11" eb="12">
      <t>オク</t>
    </rPh>
    <phoneticPr fontId="4"/>
  </si>
  <si>
    <t>・入力された〔依頼書〕シートを印刷して、試料入りのチャック付ポリ袋に同封してください</t>
    <rPh sb="1" eb="3">
      <t>ニュウリョク</t>
    </rPh>
    <rPh sb="7" eb="10">
      <t>イライショ</t>
    </rPh>
    <rPh sb="15" eb="17">
      <t>インサツ</t>
    </rPh>
    <rPh sb="34" eb="36">
      <t>ドウフウ</t>
    </rPh>
    <phoneticPr fontId="4"/>
  </si>
  <si>
    <r>
      <t>試料発送日</t>
    </r>
    <r>
      <rPr>
        <sz val="11"/>
        <color rgb="FFFF0000"/>
        <rFont val="游ゴシック"/>
        <family val="3"/>
        <charset val="128"/>
        <scheme val="minor"/>
      </rPr>
      <t>【必須】</t>
    </r>
    <rPh sb="0" eb="2">
      <t>シリョウ</t>
    </rPh>
    <rPh sb="2" eb="5">
      <t>ハッソウビ</t>
    </rPh>
    <rPh sb="6" eb="8">
      <t>ヒッス</t>
    </rPh>
    <phoneticPr fontId="2"/>
  </si>
  <si>
    <t>※依頼書の内容と対応するよう、袋に試料№を記載してください</t>
    <rPh sb="1" eb="4">
      <t>イライショ</t>
    </rPh>
    <rPh sb="5" eb="7">
      <t>ナイヨウ</t>
    </rPh>
    <rPh sb="8" eb="10">
      <t>タイオウ</t>
    </rPh>
    <rPh sb="15" eb="16">
      <t>フクロ</t>
    </rPh>
    <rPh sb="17" eb="19">
      <t>シリョウ</t>
    </rPh>
    <rPh sb="21" eb="23">
      <t>キサイ</t>
    </rPh>
    <phoneticPr fontId="4"/>
  </si>
  <si>
    <r>
      <t xml:space="preserve">・この </t>
    </r>
    <r>
      <rPr>
        <b/>
        <u/>
        <sz val="10"/>
        <color rgb="FF000000"/>
        <rFont val="游ゴシック"/>
        <family val="3"/>
        <charset val="128"/>
        <scheme val="minor"/>
      </rPr>
      <t>依頼書【建材中の石綿分析】Excelファイル</t>
    </r>
    <r>
      <rPr>
        <b/>
        <sz val="10"/>
        <color rgb="FF000000"/>
        <rFont val="游ゴシック"/>
        <family val="3"/>
        <charset val="128"/>
        <scheme val="minor"/>
      </rPr>
      <t>は、メールにてお送りください</t>
    </r>
    <rPh sb="4" eb="7">
      <t>イライショ</t>
    </rPh>
    <rPh sb="8" eb="10">
      <t>ケンザイ</t>
    </rPh>
    <rPh sb="10" eb="11">
      <t>チュウ</t>
    </rPh>
    <rPh sb="12" eb="14">
      <t>セキメン</t>
    </rPh>
    <rPh sb="14" eb="16">
      <t>ブンセキ</t>
    </rPh>
    <rPh sb="34" eb="35">
      <t>オク</t>
    </rPh>
    <phoneticPr fontId="4"/>
  </si>
  <si>
    <t>※検体が大きい・重い場合はご返却させて頂く場合がございます</t>
    <phoneticPr fontId="4"/>
  </si>
  <si>
    <t>試料の
形状・材質</t>
    <rPh sb="0" eb="2">
      <t>シリョウ</t>
    </rPh>
    <rPh sb="4" eb="6">
      <t>ケイジョウ</t>
    </rPh>
    <rPh sb="7" eb="9">
      <t>ザイシツ</t>
    </rPh>
    <phoneticPr fontId="2"/>
  </si>
  <si>
    <t>採取年月日</t>
    <rPh sb="0" eb="2">
      <t>サイシュ</t>
    </rPh>
    <rPh sb="2" eb="3">
      <t>ネン</t>
    </rPh>
    <rPh sb="3" eb="4">
      <t>ガツ</t>
    </rPh>
    <rPh sb="4" eb="5">
      <t>ヒ</t>
    </rPh>
    <phoneticPr fontId="4"/>
  </si>
  <si>
    <t>※2
（床材等
の付着物析）</t>
    <rPh sb="6" eb="7">
      <t>トウ</t>
    </rPh>
    <phoneticPr fontId="2"/>
  </si>
  <si>
    <r>
      <rPr>
        <sz val="8"/>
        <color rgb="FF3D3D3D"/>
        <rFont val="游ゴシック"/>
        <family val="3"/>
        <charset val="128"/>
        <scheme val="minor"/>
      </rPr>
      <t>※</t>
    </r>
    <r>
      <rPr>
        <sz val="8"/>
        <color rgb="FF111311"/>
        <rFont val="游ゴシック"/>
        <family val="3"/>
        <charset val="128"/>
        <scheme val="minor"/>
      </rPr>
      <t>l
(JI</t>
    </r>
    <r>
      <rPr>
        <sz val="8"/>
        <color rgb="FF3D3D3D"/>
        <rFont val="游ゴシック"/>
        <family val="3"/>
        <charset val="128"/>
        <scheme val="minor"/>
      </rPr>
      <t xml:space="preserve">S A 
</t>
    </r>
    <r>
      <rPr>
        <sz val="8"/>
        <color rgb="FF262626"/>
        <rFont val="游ゴシック"/>
        <family val="3"/>
        <charset val="128"/>
        <scheme val="minor"/>
      </rPr>
      <t>1481-1)</t>
    </r>
    <phoneticPr fontId="4"/>
  </si>
  <si>
    <t>東館　地下2階　壁　石膏ボードクロス張り</t>
    <phoneticPr fontId="4"/>
  </si>
  <si>
    <t>東館　南面　外壁　仕上塗材</t>
    <phoneticPr fontId="4"/>
  </si>
  <si>
    <t>東館　1・2・3階　天井　けい酸カルシウム板第1種</t>
    <phoneticPr fontId="4"/>
  </si>
  <si>
    <t>西館 3階共用部　床　ビニル床タイル</t>
    <phoneticPr fontId="4"/>
  </si>
  <si>
    <t>西館 1階機械室　壁・天井　吹付材</t>
    <phoneticPr fontId="4"/>
  </si>
  <si>
    <t>〇</t>
    <phoneticPr fontId="4"/>
  </si>
  <si>
    <t>〇</t>
    <phoneticPr fontId="4"/>
  </si>
  <si>
    <t>〇〇ビル解体工事</t>
    <phoneticPr fontId="4"/>
  </si>
  <si>
    <t>□□株式会社</t>
    <phoneticPr fontId="4"/>
  </si>
  <si>
    <t>　</t>
    <phoneticPr fontId="2"/>
  </si>
  <si>
    <t>電子顕微鏡あり</t>
  </si>
  <si>
    <t>実体顕微鏡あり</t>
    <rPh sb="0" eb="2">
      <t>ジッタイ</t>
    </rPh>
    <rPh sb="2" eb="5">
      <t>ケンビキョウ</t>
    </rPh>
    <phoneticPr fontId="2"/>
  </si>
  <si>
    <t>JIS-4</t>
    <phoneticPr fontId="2"/>
  </si>
  <si>
    <t>簡易報告書</t>
    <rPh sb="0" eb="2">
      <t>カンイ</t>
    </rPh>
    <rPh sb="2" eb="4">
      <t>ホウコク</t>
    </rPh>
    <rPh sb="4" eb="5">
      <t>ショ</t>
    </rPh>
    <phoneticPr fontId="2"/>
  </si>
  <si>
    <t>量少ない為JIS-1</t>
    <rPh sb="0" eb="1">
      <t>リョウ</t>
    </rPh>
    <rPh sb="1" eb="2">
      <t>スク</t>
    </rPh>
    <rPh sb="4" eb="5">
      <t>タメ</t>
    </rPh>
    <phoneticPr fontId="2"/>
  </si>
  <si>
    <t>実体あり</t>
    <rPh sb="0" eb="2">
      <t>ジッタイ</t>
    </rPh>
    <phoneticPr fontId="2"/>
  </si>
  <si>
    <t>定性のみ</t>
  </si>
  <si>
    <t>当社
ｻﾝﾌﾟﾘﾝｸﾞ</t>
  </si>
  <si>
    <t>石綿分析依頼書</t>
  </si>
  <si>
    <t>石綿分析依頼書　1.吹付けロックウール（乾式）　2.吹付けﾊﾞｰﾐｷｭﾗｲﾄ　3.吹付けﾊﾟｰﾗｲﾄ　4.成形保温材　5.床材（Pタイル）　</t>
  </si>
  <si>
    <t>分析依頼票</t>
  </si>
  <si>
    <t>ｃ判定</t>
  </si>
  <si>
    <t>ひる石</t>
  </si>
  <si>
    <r>
      <t>★</t>
    </r>
    <r>
      <rPr>
        <sz val="10"/>
        <color rgb="FF000000"/>
        <rFont val="ＭＳ Ｐ明朝"/>
        <family val="1"/>
        <charset val="128"/>
      </rPr>
      <t>　は共通項目</t>
    </r>
  </si>
  <si>
    <t>採取記録（-00）→</t>
    <rPh sb="0" eb="2">
      <t>サイシュ</t>
    </rPh>
    <rPh sb="2" eb="4">
      <t>キロク</t>
    </rPh>
    <phoneticPr fontId="2"/>
  </si>
  <si>
    <t>採取年月日</t>
    <rPh sb="0" eb="2">
      <t>サイシュ</t>
    </rPh>
    <rPh sb="2" eb="5">
      <t>ネンガッピ</t>
    </rPh>
    <phoneticPr fontId="2"/>
  </si>
  <si>
    <t>採取者所属</t>
    <rPh sb="0" eb="2">
      <t>サイシュ</t>
    </rPh>
    <rPh sb="2" eb="3">
      <t>シャ</t>
    </rPh>
    <rPh sb="3" eb="5">
      <t>ショゾク</t>
    </rPh>
    <phoneticPr fontId="2"/>
  </si>
  <si>
    <t>採取者氏名</t>
    <rPh sb="0" eb="2">
      <t>サイシュ</t>
    </rPh>
    <rPh sb="2" eb="3">
      <t>シャ</t>
    </rPh>
    <rPh sb="3" eb="5">
      <t>シメイ</t>
    </rPh>
    <phoneticPr fontId="2"/>
  </si>
  <si>
    <t>資格</t>
    <rPh sb="0" eb="2">
      <t>シカク</t>
    </rPh>
    <phoneticPr fontId="2"/>
  </si>
  <si>
    <t>指示者所属</t>
    <rPh sb="0" eb="2">
      <t>シジ</t>
    </rPh>
    <rPh sb="2" eb="3">
      <t>シャ</t>
    </rPh>
    <rPh sb="3" eb="5">
      <t>ショゾク</t>
    </rPh>
    <phoneticPr fontId="2"/>
  </si>
  <si>
    <t>指示者氏名</t>
    <rPh sb="0" eb="2">
      <t>シジ</t>
    </rPh>
    <rPh sb="2" eb="3">
      <t>シャ</t>
    </rPh>
    <rPh sb="3" eb="5">
      <t>シメイ</t>
    </rPh>
    <phoneticPr fontId="2"/>
  </si>
  <si>
    <t>建築物等の種類</t>
    <rPh sb="0" eb="4">
      <t>ケンチクブツトウ</t>
    </rPh>
    <rPh sb="5" eb="7">
      <t>シュルイ</t>
    </rPh>
    <phoneticPr fontId="2"/>
  </si>
  <si>
    <t>報告書番号</t>
  </si>
  <si>
    <t>請求日</t>
  </si>
  <si>
    <t>★依頼者</t>
  </si>
  <si>
    <t>★宛名</t>
  </si>
  <si>
    <t>7　　　　　　　　　　　　　　　　　　★件名</t>
    <phoneticPr fontId="2"/>
  </si>
  <si>
    <t>6　　　　　　　　　　　　★分析日</t>
  </si>
  <si>
    <t>6　　　　　　　　　　　　★ＦＡＸ日（分析終了日）</t>
  </si>
  <si>
    <t>★報告書日</t>
  </si>
  <si>
    <t>採取   　　年月日</t>
  </si>
  <si>
    <t>22　　　　　　　　　　　　　　　　　　　採取者</t>
  </si>
  <si>
    <t>18-1　　　　　　　　　　　　　　　建物名称</t>
  </si>
  <si>
    <t>18-2　　　　　　　　　　　　　　　　　　　　　建物用途</t>
  </si>
  <si>
    <t>19　　　　　　　　　　　　　　　　施工年</t>
  </si>
  <si>
    <t>11　サンプル名</t>
  </si>
  <si>
    <t>17　　　　　　　　　　　　　　　建材名</t>
  </si>
  <si>
    <t>20　　　　　　　　　　　　採取場所</t>
  </si>
  <si>
    <t>20　　　　　　　　　　　　採取部位</t>
  </si>
  <si>
    <t>21-1　　　　　　　　　　　　　　　　　　　　　　　　　　　　　　　　　　　　　材質</t>
  </si>
  <si>
    <t>21-2　　　　　　　　　　　　　　　採取方法</t>
  </si>
  <si>
    <t>外観</t>
  </si>
  <si>
    <t>検体数</t>
  </si>
  <si>
    <r>
      <rPr>
        <sz val="8"/>
        <color rgb="FF3D3D3D"/>
        <rFont val="游ゴシック"/>
        <family val="3"/>
        <charset val="128"/>
        <scheme val="minor"/>
      </rPr>
      <t>※</t>
    </r>
    <r>
      <rPr>
        <sz val="8"/>
        <color rgb="FF111311"/>
        <rFont val="游ゴシック"/>
        <family val="3"/>
        <charset val="128"/>
        <scheme val="minor"/>
      </rPr>
      <t>l
(JI</t>
    </r>
    <r>
      <rPr>
        <sz val="8"/>
        <color rgb="FF3D3D3D"/>
        <rFont val="游ゴシック"/>
        <family val="3"/>
        <charset val="128"/>
        <scheme val="minor"/>
      </rPr>
      <t xml:space="preserve">S A 
</t>
    </r>
    <r>
      <rPr>
        <sz val="8"/>
        <color rgb="FF262626"/>
        <rFont val="游ゴシック"/>
        <family val="3"/>
        <charset val="128"/>
        <scheme val="minor"/>
      </rPr>
      <t>1481-1)</t>
    </r>
    <phoneticPr fontId="4"/>
  </si>
  <si>
    <t>※2
(床材等の
付着物分析)</t>
    <rPh sb="6" eb="7">
      <t>トウ</t>
    </rPh>
    <rPh sb="12" eb="13">
      <t>ブン</t>
    </rPh>
    <phoneticPr fontId="2"/>
  </si>
  <si>
    <t>建材中の石綿分析試料　依頼書 （＊下欄に記載のない場合は、報告書も空欄とさせて頂きます。ご了承ください。）
  【試料送付先】　〒566-0001　大阪府摂津市千里丘5丁目16番21号　日本環境分析センター株式会社</t>
    <phoneticPr fontId="4"/>
  </si>
  <si>
    <t>2024年1月1日からシステム報告に伴い報告書作成費が変更となります。
※分析料金には、PDF(メールにて送付)及び紙(郵送)1部の発行費用が含まれます。
 (有料)部数追加または再発行等の場合には、手数料1部3,000円(税抜き)を頂きます。</t>
    <rPh sb="4" eb="5">
      <t>ネン</t>
    </rPh>
    <rPh sb="6" eb="7">
      <t>ガツ</t>
    </rPh>
    <rPh sb="8" eb="9">
      <t>ニチ</t>
    </rPh>
    <rPh sb="15" eb="17">
      <t>ホウコク</t>
    </rPh>
    <rPh sb="18" eb="19">
      <t>トモナ</t>
    </rPh>
    <rPh sb="20" eb="23">
      <t>ホウコクショ</t>
    </rPh>
    <rPh sb="68" eb="70">
      <t>ヒヨウ</t>
    </rPh>
    <phoneticPr fontId="4"/>
  </si>
  <si>
    <r>
      <t>(2024年1月1日からは有料）
報告書の部数追加</t>
    </r>
    <r>
      <rPr>
        <sz val="9"/>
        <color rgb="FFFF0000"/>
        <rFont val="游ゴシック"/>
        <family val="3"/>
        <charset val="128"/>
        <scheme val="minor"/>
      </rPr>
      <t>【必須】
(2024年1月1日から
PDFデータをお送り致します。</t>
    </r>
    <rPh sb="5" eb="6">
      <t>ネン</t>
    </rPh>
    <rPh sb="7" eb="8">
      <t>ガツ</t>
    </rPh>
    <rPh sb="9" eb="10">
      <t>ニチ</t>
    </rPh>
    <rPh sb="13" eb="15">
      <t>ユウリョウ</t>
    </rPh>
    <rPh sb="17" eb="20">
      <t>ホウコクショ</t>
    </rPh>
    <rPh sb="21" eb="23">
      <t>ブスウ</t>
    </rPh>
    <rPh sb="23" eb="25">
      <t>ツイカ</t>
    </rPh>
    <rPh sb="26" eb="28">
      <t>ヒッス</t>
    </rPh>
    <rPh sb="35" eb="36">
      <t>ネン</t>
    </rPh>
    <rPh sb="37" eb="38">
      <t>ガツ</t>
    </rPh>
    <rPh sb="39" eb="40">
      <t>ニチ</t>
    </rPh>
    <rPh sb="51" eb="52">
      <t>オク</t>
    </rPh>
    <rPh sb="53" eb="54">
      <t>イタ</t>
    </rPh>
    <phoneticPr fontId="2"/>
  </si>
  <si>
    <t>定量分析を依頼後に追加で行った場合、
　分析料金は割高となりますのでご了承願います。</t>
    <rPh sb="0" eb="2">
      <t>テイリョウ</t>
    </rPh>
    <rPh sb="2" eb="4">
      <t>ブンセキ</t>
    </rPh>
    <rPh sb="5" eb="7">
      <t>イライ</t>
    </rPh>
    <rPh sb="7" eb="8">
      <t>ノチ</t>
    </rPh>
    <rPh sb="9" eb="11">
      <t>ツイカ</t>
    </rPh>
    <rPh sb="12" eb="13">
      <t>オコナ</t>
    </rPh>
    <rPh sb="15" eb="17">
      <t>バアイ</t>
    </rPh>
    <rPh sb="20" eb="22">
      <t>ブンセキ</t>
    </rPh>
    <rPh sb="22" eb="24">
      <t>リョウキン</t>
    </rPh>
    <rPh sb="25" eb="27">
      <t>ワリダカ</t>
    </rPh>
    <rPh sb="35" eb="37">
      <t>リョウショウ</t>
    </rPh>
    <rPh sb="37" eb="38">
      <t>ネガ</t>
    </rPh>
    <phoneticPr fontId="2"/>
  </si>
  <si>
    <r>
      <rPr>
        <b/>
        <sz val="11"/>
        <color rgb="FF262626"/>
        <rFont val="游ゴシック"/>
        <family val="3"/>
        <charset val="128"/>
        <scheme val="minor"/>
      </rPr>
      <t>分析方法</t>
    </r>
    <r>
      <rPr>
        <b/>
        <sz val="11"/>
        <color rgb="FFFF0000"/>
        <rFont val="游ゴシック"/>
        <family val="3"/>
        <charset val="128"/>
        <scheme val="minor"/>
      </rPr>
      <t>【必須】</t>
    </r>
    <rPh sb="5" eb="7">
      <t>ヒッス</t>
    </rPh>
    <phoneticPr fontId="2"/>
  </si>
  <si>
    <t>定性分析 JIS 1のみ</t>
    <rPh sb="0" eb="4">
      <t>テイセイブンセキ</t>
    </rPh>
    <phoneticPr fontId="2"/>
  </si>
  <si>
    <t>定性分析のみ JIS 2</t>
    <rPh sb="0" eb="2">
      <t>テイセイ</t>
    </rPh>
    <rPh sb="2" eb="4">
      <t>ブンセキ</t>
    </rPh>
    <phoneticPr fontId="2"/>
  </si>
  <si>
    <t>定性・定量分析 JIS 2・3</t>
    <rPh sb="0" eb="2">
      <t>テイセイ</t>
    </rPh>
    <rPh sb="3" eb="5">
      <t>テイリョウ</t>
    </rPh>
    <rPh sb="5" eb="7">
      <t>ブンセキ</t>
    </rPh>
    <phoneticPr fontId="2"/>
  </si>
  <si>
    <r>
      <t>(2024年1月1日からは有料）
報告書の必要部数</t>
    </r>
    <r>
      <rPr>
        <sz val="10"/>
        <color rgb="FFFF0000"/>
        <rFont val="游ゴシック"/>
        <family val="3"/>
        <charset val="128"/>
        <scheme val="minor"/>
      </rPr>
      <t>【必須】
(2024年1月1日から
PDFデータをお送り致します。</t>
    </r>
    <rPh sb="5" eb="6">
      <t>ネン</t>
    </rPh>
    <rPh sb="7" eb="8">
      <t>ガツ</t>
    </rPh>
    <rPh sb="9" eb="10">
      <t>ニチ</t>
    </rPh>
    <rPh sb="13" eb="15">
      <t>ユウリョウ</t>
    </rPh>
    <rPh sb="17" eb="20">
      <t>ホウコクショ</t>
    </rPh>
    <rPh sb="21" eb="23">
      <t>ヒツヨウ</t>
    </rPh>
    <rPh sb="23" eb="25">
      <t>ブスウ</t>
    </rPh>
    <rPh sb="26" eb="28">
      <t>ヒッス</t>
    </rPh>
    <rPh sb="35" eb="36">
      <t>ネン</t>
    </rPh>
    <rPh sb="37" eb="38">
      <t>ガツ</t>
    </rPh>
    <rPh sb="39" eb="40">
      <t>ニチ</t>
    </rPh>
    <rPh sb="51" eb="52">
      <t>オク</t>
    </rPh>
    <rPh sb="53" eb="54">
      <t>イタ</t>
    </rPh>
    <phoneticPr fontId="2"/>
  </si>
  <si>
    <t>【Excel送付先アドレス】</t>
    <rPh sb="6" eb="9">
      <t>ソウフサキ</t>
    </rPh>
    <phoneticPr fontId="4"/>
  </si>
  <si>
    <t>【Exｃel送付先アドレス】</t>
    <phoneticPr fontId="4"/>
  </si>
  <si>
    <t>order@j-kan.co.jp</t>
    <phoneticPr fontId="4"/>
  </si>
  <si>
    <t>2024年　2月</t>
    <rPh sb="4" eb="5">
      <t>ネン</t>
    </rPh>
    <rPh sb="7" eb="8">
      <t>ガツ</t>
    </rPh>
    <phoneticPr fontId="4"/>
  </si>
  <si>
    <r>
      <t>【</t>
    </r>
    <r>
      <rPr>
        <sz val="11"/>
        <rFont val="游ゴシック"/>
        <family val="3"/>
        <charset val="128"/>
        <scheme val="minor"/>
      </rPr>
      <t>備考欄</t>
    </r>
    <r>
      <rPr>
        <b/>
        <sz val="11"/>
        <rFont val="游ゴシック"/>
        <family val="3"/>
        <charset val="128"/>
        <scheme val="minor"/>
      </rPr>
      <t>】</t>
    </r>
    <rPh sb="1" eb="4">
      <t>ビコウラン</t>
    </rPh>
    <phoneticPr fontId="4"/>
  </si>
  <si>
    <t>定性・定量分析 JIS 1・5</t>
    <rPh sb="0" eb="2">
      <t>テイセイ</t>
    </rPh>
    <rPh sb="3" eb="5">
      <t>テイリョウ</t>
    </rPh>
    <rPh sb="5" eb="7">
      <t>ブンセキ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</si>
</sst>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F800]dddd\,\ mmmm\ dd\,\ yyyy"/>
    <numFmt numFmtId="177" formatCode="yyyy&quot;年&quot;m&quot;月&quot;d&quot;日&quot;;@"/>
    <numFmt numFmtId="178" formatCode="m/d;@"/>
    <numFmt numFmtId="179" formatCode="#"/>
    <numFmt numFmtId="180" formatCode="m&quot;月&quot;d&quot;日&quot;;@"/>
    <numFmt numFmtId="181" formatCode="0_);[Red]\(0\)"/>
  </numFmts>
  <fonts count="53">
    <font>
      <sz val="10"/>
      <color rgb="FF000000"/>
      <name val="Times New Roman"/>
      <family val="1"/>
    </font>
    <font>
      <sz val="11"/>
      <color rgb="FF000000"/>
      <name val="ＭＳ 明朝"/>
      <family val="1"/>
      <charset val="128"/>
    </font>
    <font>
      <sz val="6"/>
      <name val="ＭＳ Ｐゴシック"/>
      <family val="3"/>
      <charset val="128"/>
    </font>
    <font>
      <u/>
      <sz val="10"/>
      <color theme="10"/>
      <name val="Times New Roman"/>
      <family val="1"/>
    </font>
    <font>
      <sz val="6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11"/>
      <color rgb="FF000000"/>
      <name val="游ゴシック"/>
      <family val="3"/>
      <charset val="128"/>
      <scheme val="minor"/>
    </font>
    <font>
      <sz val="11"/>
      <color rgb="FF262626"/>
      <name val="游ゴシック"/>
      <family val="3"/>
      <charset val="128"/>
      <scheme val="minor"/>
    </font>
    <font>
      <sz val="11"/>
      <color rgb="FF52525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0"/>
      <color rgb="FF262626"/>
      <name val="游ゴシック"/>
      <family val="3"/>
      <charset val="128"/>
      <scheme val="minor"/>
    </font>
    <font>
      <sz val="9"/>
      <color rgb="FF262626"/>
      <name val="游ゴシック"/>
      <family val="3"/>
      <charset val="128"/>
      <scheme val="minor"/>
    </font>
    <font>
      <sz val="11"/>
      <color rgb="FF11131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  <scheme val="minor"/>
    </font>
    <font>
      <sz val="9"/>
      <color rgb="FFFF0000"/>
      <name val="游ゴシック"/>
      <family val="3"/>
      <charset val="128"/>
      <scheme val="minor"/>
    </font>
    <font>
      <sz val="8"/>
      <color rgb="FF000000"/>
      <name val="游ゴシック"/>
      <family val="3"/>
      <charset val="128"/>
      <scheme val="minor"/>
    </font>
    <font>
      <sz val="8"/>
      <color rgb="FF3D3D3D"/>
      <name val="游ゴシック"/>
      <family val="3"/>
      <charset val="128"/>
      <scheme val="minor"/>
    </font>
    <font>
      <sz val="8"/>
      <color rgb="FF111311"/>
      <name val="游ゴシック"/>
      <family val="3"/>
      <charset val="128"/>
      <scheme val="minor"/>
    </font>
    <font>
      <sz val="8"/>
      <color rgb="FF262626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11"/>
      <color rgb="FF262626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0000"/>
      <name val="游ゴシック"/>
      <family val="3"/>
      <charset val="128"/>
      <scheme val="minor"/>
    </font>
    <font>
      <b/>
      <u/>
      <sz val="18"/>
      <color theme="10"/>
      <name val="Times New Roman"/>
      <family val="1"/>
    </font>
    <font>
      <b/>
      <u/>
      <sz val="18"/>
      <color theme="10"/>
      <name val="游ゴシック"/>
      <family val="3"/>
      <charset val="128"/>
    </font>
    <font>
      <b/>
      <sz val="10"/>
      <color rgb="FF262626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u/>
      <sz val="10"/>
      <color rgb="FF000000"/>
      <name val="游ゴシック"/>
      <family val="3"/>
      <charset val="128"/>
      <scheme val="minor"/>
    </font>
    <font>
      <b/>
      <sz val="11"/>
      <color rgb="FF0066FF"/>
      <name val="游ゴシック"/>
      <family val="3"/>
      <charset val="128"/>
      <scheme val="minor"/>
    </font>
    <font>
      <b/>
      <u/>
      <sz val="10"/>
      <color rgb="FF0066FF"/>
      <name val="游ゴシック"/>
      <family val="3"/>
      <charset val="128"/>
      <scheme val="minor"/>
    </font>
    <font>
      <b/>
      <sz val="26"/>
      <color rgb="FF0066FF"/>
      <name val="游ゴシック"/>
      <family val="3"/>
      <charset val="128"/>
      <scheme val="minor"/>
    </font>
    <font>
      <b/>
      <sz val="11"/>
      <color rgb="FF0070C0"/>
      <name val="游ゴシック"/>
      <family val="3"/>
      <charset val="128"/>
      <scheme val="minor"/>
    </font>
    <font>
      <b/>
      <u/>
      <sz val="10"/>
      <color rgb="FF0070C0"/>
      <name val="游ゴシック"/>
      <family val="3"/>
      <charset val="128"/>
      <scheme val="minor"/>
    </font>
    <font>
      <b/>
      <sz val="10"/>
      <color rgb="FF0066FF"/>
      <name val="游ゴシック"/>
      <family val="3"/>
      <charset val="128"/>
      <scheme val="minor"/>
    </font>
    <font>
      <b/>
      <sz val="10"/>
      <color rgb="FF0070C0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b/>
      <sz val="10"/>
      <color indexed="12"/>
      <name val="ＭＳ Ｐ明朝"/>
      <family val="1"/>
      <charset val="128"/>
    </font>
    <font>
      <sz val="10"/>
      <color indexed="9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b/>
      <sz val="10"/>
      <color indexed="52"/>
      <name val="ＭＳ Ｐ明朝"/>
      <family val="1"/>
      <charset val="128"/>
    </font>
    <font>
      <sz val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8"/>
      <color rgb="FFFF0000"/>
      <name val="游ゴシック"/>
      <family val="3"/>
      <charset val="128"/>
      <scheme val="minor"/>
    </font>
    <font>
      <b/>
      <sz val="20"/>
      <color rgb="FF00000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hair">
        <color indexed="64"/>
      </top>
      <bottom style="thin">
        <color rgb="FF000000"/>
      </bottom>
      <diagonal/>
    </border>
    <border>
      <left/>
      <right/>
      <top style="hair">
        <color indexed="64"/>
      </top>
      <bottom style="thin">
        <color rgb="FF000000"/>
      </bottom>
      <diagonal/>
    </border>
    <border>
      <left/>
      <right style="medium">
        <color indexed="64"/>
      </right>
      <top style="hair">
        <color indexed="64"/>
      </top>
      <bottom style="thin">
        <color rgb="FF000000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rgb="FF000000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rgb="FF000000"/>
      </top>
      <bottom style="hair">
        <color indexed="64"/>
      </bottom>
      <diagonal/>
    </border>
    <border>
      <left/>
      <right/>
      <top style="thin">
        <color rgb="FF000000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1" fillId="0" borderId="0">
      <alignment vertical="center"/>
    </xf>
  </cellStyleXfs>
  <cellXfs count="379">
    <xf numFmtId="0" fontId="0" fillId="0" borderId="0" xfId="0"/>
    <xf numFmtId="0" fontId="1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9" fillId="0" borderId="3" xfId="0" applyFont="1" applyBorder="1" applyAlignment="1">
      <alignment horizontal="distributed" vertical="center" wrapText="1"/>
    </xf>
    <xf numFmtId="0" fontId="12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35" xfId="0" applyFont="1" applyBorder="1" applyAlignment="1">
      <alignment vertical="center"/>
    </xf>
    <xf numFmtId="0" fontId="9" fillId="0" borderId="35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8" fillId="0" borderId="0" xfId="1" applyFont="1" applyAlignment="1">
      <alignment horizontal="left" vertical="center"/>
    </xf>
    <xf numFmtId="0" fontId="28" fillId="0" borderId="0" xfId="1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31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9" fillId="0" borderId="22" xfId="0" applyFont="1" applyBorder="1" applyAlignment="1">
      <alignment horizontal="center" vertical="center" wrapText="1"/>
    </xf>
    <xf numFmtId="0" fontId="9" fillId="0" borderId="0" xfId="0" applyFont="1" applyAlignment="1">
      <alignment horizontal="distributed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47" xfId="0" applyFont="1" applyBorder="1" applyAlignment="1">
      <alignment vertical="center"/>
    </xf>
    <xf numFmtId="0" fontId="6" fillId="0" borderId="7" xfId="0" applyFont="1" applyBorder="1" applyAlignment="1">
      <alignment horizontal="left" vertical="center"/>
    </xf>
    <xf numFmtId="0" fontId="9" fillId="0" borderId="64" xfId="0" applyFont="1" applyBorder="1" applyAlignment="1">
      <alignment horizontal="distributed" vertical="center" wrapText="1"/>
    </xf>
    <xf numFmtId="0" fontId="9" fillId="0" borderId="65" xfId="0" applyFont="1" applyBorder="1" applyAlignment="1">
      <alignment horizontal="distributed" vertical="center" wrapText="1"/>
    </xf>
    <xf numFmtId="0" fontId="9" fillId="0" borderId="66" xfId="0" applyFont="1" applyBorder="1" applyAlignment="1">
      <alignment horizontal="distributed" vertical="center" wrapText="1"/>
    </xf>
    <xf numFmtId="0" fontId="9" fillId="0" borderId="67" xfId="0" applyFont="1" applyBorder="1" applyAlignment="1">
      <alignment horizontal="distributed" vertical="center" wrapText="1"/>
    </xf>
    <xf numFmtId="0" fontId="9" fillId="0" borderId="75" xfId="0" applyFont="1" applyBorder="1" applyAlignment="1">
      <alignment horizontal="distributed" vertical="center" wrapText="1"/>
    </xf>
    <xf numFmtId="0" fontId="9" fillId="0" borderId="72" xfId="0" applyFont="1" applyBorder="1" applyAlignment="1">
      <alignment horizontal="distributed" vertical="center" wrapText="1"/>
    </xf>
    <xf numFmtId="0" fontId="11" fillId="0" borderId="72" xfId="0" applyFont="1" applyBorder="1" applyAlignment="1">
      <alignment horizontal="distributed" vertical="center" wrapText="1"/>
    </xf>
    <xf numFmtId="0" fontId="9" fillId="0" borderId="78" xfId="0" applyFont="1" applyBorder="1" applyAlignment="1">
      <alignment horizontal="distributed" vertical="center" wrapText="1"/>
    </xf>
    <xf numFmtId="0" fontId="9" fillId="0" borderId="52" xfId="0" applyFont="1" applyBorder="1" applyAlignment="1">
      <alignment horizontal="center" vertical="center"/>
    </xf>
    <xf numFmtId="0" fontId="12" fillId="0" borderId="84" xfId="0" applyFont="1" applyBorder="1" applyAlignment="1">
      <alignment vertical="center" wrapText="1"/>
    </xf>
    <xf numFmtId="0" fontId="20" fillId="0" borderId="44" xfId="0" applyFont="1" applyBorder="1" applyAlignment="1">
      <alignment horizontal="left" vertical="center" wrapText="1"/>
    </xf>
    <xf numFmtId="0" fontId="21" fillId="0" borderId="44" xfId="0" applyFont="1" applyBorder="1" applyAlignment="1">
      <alignment horizontal="left" vertical="center" wrapText="1"/>
    </xf>
    <xf numFmtId="0" fontId="11" fillId="0" borderId="44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 wrapText="1"/>
    </xf>
    <xf numFmtId="0" fontId="12" fillId="0" borderId="88" xfId="0" applyFont="1" applyBorder="1" applyAlignment="1">
      <alignment vertical="center" wrapText="1"/>
    </xf>
    <xf numFmtId="0" fontId="20" fillId="0" borderId="89" xfId="0" applyFont="1" applyBorder="1" applyAlignment="1">
      <alignment horizontal="left" vertical="center" wrapText="1"/>
    </xf>
    <xf numFmtId="0" fontId="11" fillId="0" borderId="89" xfId="0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21" fillId="0" borderId="89" xfId="0" applyFont="1" applyBorder="1" applyAlignment="1">
      <alignment horizontal="left" vertical="center" wrapText="1"/>
    </xf>
    <xf numFmtId="0" fontId="34" fillId="0" borderId="36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11" fillId="0" borderId="0" xfId="0" applyFont="1" applyAlignment="1">
      <alignment horizontal="distributed" vertical="center" wrapText="1"/>
    </xf>
    <xf numFmtId="0" fontId="11" fillId="0" borderId="96" xfId="0" applyFont="1" applyBorder="1" applyAlignment="1">
      <alignment horizontal="distributed" vertical="center" wrapText="1"/>
    </xf>
    <xf numFmtId="0" fontId="34" fillId="0" borderId="17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/>
    </xf>
    <xf numFmtId="0" fontId="37" fillId="0" borderId="52" xfId="0" applyFont="1" applyBorder="1" applyAlignment="1">
      <alignment horizontal="center" vertical="center"/>
    </xf>
    <xf numFmtId="0" fontId="37" fillId="0" borderId="35" xfId="0" applyFont="1" applyBorder="1" applyAlignment="1">
      <alignment horizontal="center" vertical="center"/>
    </xf>
    <xf numFmtId="49" fontId="42" fillId="3" borderId="103" xfId="2" applyNumberFormat="1" applyFont="1" applyFill="1" applyBorder="1" applyAlignment="1">
      <alignment horizontal="center" vertical="center" shrinkToFit="1"/>
    </xf>
    <xf numFmtId="178" fontId="42" fillId="4" borderId="104" xfId="2" applyNumberFormat="1" applyFont="1" applyFill="1" applyBorder="1" applyAlignment="1">
      <alignment horizontal="left" vertical="center" wrapText="1"/>
    </xf>
    <xf numFmtId="179" fontId="42" fillId="5" borderId="104" xfId="2" applyNumberFormat="1" applyFont="1" applyFill="1" applyBorder="1" applyAlignment="1">
      <alignment horizontal="center" vertical="center"/>
    </xf>
    <xf numFmtId="0" fontId="42" fillId="6" borderId="104" xfId="2" applyFont="1" applyFill="1" applyBorder="1" applyAlignment="1">
      <alignment horizontal="center" vertical="center"/>
    </xf>
    <xf numFmtId="0" fontId="42" fillId="7" borderId="105" xfId="2" applyFont="1" applyFill="1" applyBorder="1" applyAlignment="1">
      <alignment horizontal="center" vertical="center"/>
    </xf>
    <xf numFmtId="178" fontId="42" fillId="9" borderId="82" xfId="2" applyNumberFormat="1" applyFont="1" applyFill="1" applyBorder="1" applyAlignment="1">
      <alignment horizontal="center" vertical="center" wrapText="1" shrinkToFit="1"/>
    </xf>
    <xf numFmtId="180" fontId="42" fillId="10" borderId="105" xfId="2" applyNumberFormat="1" applyFont="1" applyFill="1" applyBorder="1" applyAlignment="1">
      <alignment horizontal="center" vertical="center"/>
    </xf>
    <xf numFmtId="0" fontId="42" fillId="0" borderId="107" xfId="2" applyFont="1" applyBorder="1" applyAlignment="1">
      <alignment horizontal="center" vertical="center"/>
    </xf>
    <xf numFmtId="0" fontId="42" fillId="0" borderId="105" xfId="2" applyFont="1" applyBorder="1" applyAlignment="1">
      <alignment horizontal="center" vertical="center"/>
    </xf>
    <xf numFmtId="0" fontId="43" fillId="0" borderId="108" xfId="2" applyFont="1" applyBorder="1" applyAlignment="1">
      <alignment horizontal="center" vertical="center"/>
    </xf>
    <xf numFmtId="0" fontId="44" fillId="0" borderId="107" xfId="2" applyFont="1" applyBorder="1" applyAlignment="1">
      <alignment horizontal="center" vertical="center"/>
    </xf>
    <xf numFmtId="178" fontId="42" fillId="0" borderId="70" xfId="2" applyNumberFormat="1" applyFont="1" applyBorder="1">
      <alignment vertical="center"/>
    </xf>
    <xf numFmtId="0" fontId="42" fillId="0" borderId="32" xfId="2" applyFont="1" applyBorder="1" applyAlignment="1">
      <alignment horizontal="center" vertical="center"/>
    </xf>
    <xf numFmtId="0" fontId="42" fillId="0" borderId="0" xfId="2" applyFont="1" applyAlignment="1">
      <alignment horizontal="center" vertical="center"/>
    </xf>
    <xf numFmtId="178" fontId="46" fillId="0" borderId="0" xfId="2" applyNumberFormat="1" applyFont="1" applyAlignment="1">
      <alignment horizontal="center" vertical="center"/>
    </xf>
    <xf numFmtId="180" fontId="46" fillId="0" borderId="0" xfId="2" applyNumberFormat="1" applyFont="1" applyAlignment="1">
      <alignment horizontal="center" vertical="center"/>
    </xf>
    <xf numFmtId="49" fontId="46" fillId="0" borderId="0" xfId="2" applyNumberFormat="1" applyFont="1" applyAlignment="1">
      <alignment horizontal="center" vertical="center"/>
    </xf>
    <xf numFmtId="49" fontId="46" fillId="0" borderId="109" xfId="2" applyNumberFormat="1" applyFont="1" applyBorder="1" applyAlignment="1">
      <alignment horizontal="center" vertical="center"/>
    </xf>
    <xf numFmtId="0" fontId="42" fillId="0" borderId="0" xfId="2" applyFont="1">
      <alignment vertical="center"/>
    </xf>
    <xf numFmtId="49" fontId="45" fillId="13" borderId="0" xfId="2" applyNumberFormat="1" applyFont="1" applyFill="1" applyAlignment="1">
      <alignment horizontal="center" vertical="center"/>
    </xf>
    <xf numFmtId="178" fontId="42" fillId="14" borderId="0" xfId="2" applyNumberFormat="1" applyFont="1" applyFill="1" applyAlignment="1">
      <alignment horizontal="left" vertical="center"/>
    </xf>
    <xf numFmtId="178" fontId="42" fillId="0" borderId="79" xfId="2" applyNumberFormat="1" applyFont="1" applyBorder="1" applyAlignment="1">
      <alignment horizontal="center" vertical="center"/>
    </xf>
    <xf numFmtId="178" fontId="42" fillId="0" borderId="80" xfId="2" applyNumberFormat="1" applyFont="1" applyBorder="1" applyAlignment="1">
      <alignment horizontal="center" vertical="center"/>
    </xf>
    <xf numFmtId="178" fontId="47" fillId="0" borderId="79" xfId="2" applyNumberFormat="1" applyFont="1" applyBorder="1" applyAlignment="1">
      <alignment horizontal="right" vertical="center"/>
    </xf>
    <xf numFmtId="180" fontId="47" fillId="0" borderId="0" xfId="2" applyNumberFormat="1" applyFont="1" applyAlignment="1">
      <alignment horizontal="center" vertical="center" wrapText="1"/>
    </xf>
    <xf numFmtId="0" fontId="47" fillId="0" borderId="0" xfId="2" applyFont="1" applyAlignment="1">
      <alignment horizontal="center" vertical="center" wrapText="1"/>
    </xf>
    <xf numFmtId="0" fontId="47" fillId="0" borderId="0" xfId="2" applyFont="1" applyAlignment="1">
      <alignment horizontal="center" vertical="center" wrapText="1" shrinkToFit="1"/>
    </xf>
    <xf numFmtId="0" fontId="47" fillId="0" borderId="109" xfId="2" applyFont="1" applyBorder="1" applyAlignment="1">
      <alignment horizontal="center" vertical="center" wrapText="1"/>
    </xf>
    <xf numFmtId="0" fontId="47" fillId="0" borderId="0" xfId="2" applyFont="1" applyAlignment="1">
      <alignment horizontal="center" vertical="center"/>
    </xf>
    <xf numFmtId="49" fontId="42" fillId="0" borderId="0" xfId="2" applyNumberFormat="1" applyFont="1" applyAlignment="1">
      <alignment horizontal="center" vertical="center"/>
    </xf>
    <xf numFmtId="178" fontId="42" fillId="0" borderId="0" xfId="2" applyNumberFormat="1" applyFont="1" applyAlignment="1">
      <alignment horizontal="left" vertical="center" wrapText="1"/>
    </xf>
    <xf numFmtId="179" fontId="43" fillId="0" borderId="0" xfId="2" applyNumberFormat="1" applyFont="1" applyAlignment="1">
      <alignment horizontal="center" vertical="center" wrapText="1"/>
    </xf>
    <xf numFmtId="181" fontId="43" fillId="0" borderId="0" xfId="2" applyNumberFormat="1" applyFont="1" applyAlignment="1">
      <alignment horizontal="center" vertical="center" wrapText="1"/>
    </xf>
    <xf numFmtId="0" fontId="42" fillId="0" borderId="0" xfId="2" applyFont="1" applyAlignment="1">
      <alignment horizontal="center" vertical="center" wrapText="1"/>
    </xf>
    <xf numFmtId="178" fontId="42" fillId="0" borderId="0" xfId="2" applyNumberFormat="1" applyFont="1" applyAlignment="1">
      <alignment horizontal="center" vertical="center" wrapText="1"/>
    </xf>
    <xf numFmtId="178" fontId="46" fillId="0" borderId="0" xfId="2" applyNumberFormat="1" applyFont="1" applyAlignment="1">
      <alignment horizontal="center" vertical="center" wrapText="1"/>
    </xf>
    <xf numFmtId="180" fontId="42" fillId="0" borderId="0" xfId="2" applyNumberFormat="1" applyFont="1" applyAlignment="1">
      <alignment horizontal="center" vertical="center" wrapText="1"/>
    </xf>
    <xf numFmtId="0" fontId="42" fillId="0" borderId="0" xfId="2" applyFont="1" applyAlignment="1">
      <alignment horizontal="center" vertical="center" wrapText="1" shrinkToFit="1"/>
    </xf>
    <xf numFmtId="0" fontId="43" fillId="0" borderId="109" xfId="2" applyFont="1" applyBorder="1" applyAlignment="1">
      <alignment horizontal="center" vertical="center" wrapText="1"/>
    </xf>
    <xf numFmtId="0" fontId="44" fillId="0" borderId="0" xfId="2" applyFont="1" applyAlignment="1">
      <alignment horizontal="center" vertical="center" wrapText="1"/>
    </xf>
    <xf numFmtId="49" fontId="42" fillId="0" borderId="0" xfId="2" applyNumberFormat="1" applyFont="1" applyAlignment="1">
      <alignment horizontal="center" vertical="center" wrapText="1"/>
    </xf>
    <xf numFmtId="49" fontId="42" fillId="0" borderId="0" xfId="2" applyNumberFormat="1" applyFont="1" applyAlignment="1">
      <alignment horizontal="center" vertical="center" wrapText="1" shrinkToFit="1"/>
    </xf>
    <xf numFmtId="178" fontId="42" fillId="0" borderId="62" xfId="2" applyNumberFormat="1" applyFont="1" applyBorder="1">
      <alignment vertical="center"/>
    </xf>
    <xf numFmtId="179" fontId="42" fillId="15" borderId="112" xfId="2" applyNumberFormat="1" applyFont="1" applyFill="1" applyBorder="1">
      <alignment vertical="center"/>
    </xf>
    <xf numFmtId="56" fontId="42" fillId="15" borderId="112" xfId="2" applyNumberFormat="1" applyFont="1" applyFill="1" applyBorder="1">
      <alignment vertical="center"/>
    </xf>
    <xf numFmtId="179" fontId="42" fillId="15" borderId="0" xfId="2" applyNumberFormat="1" applyFont="1" applyFill="1">
      <alignment vertical="center"/>
    </xf>
    <xf numFmtId="179" fontId="42" fillId="15" borderId="112" xfId="0" applyNumberFormat="1" applyFont="1" applyFill="1" applyBorder="1" applyAlignment="1">
      <alignment vertical="center"/>
    </xf>
    <xf numFmtId="179" fontId="42" fillId="15" borderId="112" xfId="2" applyNumberFormat="1" applyFont="1" applyFill="1" applyBorder="1" applyAlignment="1">
      <alignment horizontal="left" vertical="center"/>
    </xf>
    <xf numFmtId="179" fontId="42" fillId="0" borderId="112" xfId="2" applyNumberFormat="1" applyFont="1" applyBorder="1">
      <alignment vertical="center"/>
    </xf>
    <xf numFmtId="179" fontId="42" fillId="0" borderId="0" xfId="2" applyNumberFormat="1" applyFont="1">
      <alignment vertical="center"/>
    </xf>
    <xf numFmtId="179" fontId="5" fillId="0" borderId="112" xfId="0" applyNumberFormat="1" applyFont="1" applyBorder="1" applyAlignment="1">
      <alignment vertical="center"/>
    </xf>
    <xf numFmtId="179" fontId="48" fillId="15" borderId="112" xfId="2" applyNumberFormat="1" applyFont="1" applyFill="1" applyBorder="1">
      <alignment vertical="center"/>
    </xf>
    <xf numFmtId="0" fontId="42" fillId="0" borderId="112" xfId="2" applyFont="1" applyBorder="1">
      <alignment vertical="center"/>
    </xf>
    <xf numFmtId="0" fontId="48" fillId="0" borderId="112" xfId="2" applyFont="1" applyBorder="1">
      <alignment vertical="center"/>
    </xf>
    <xf numFmtId="0" fontId="5" fillId="0" borderId="112" xfId="0" applyFont="1" applyBorder="1" applyAlignment="1">
      <alignment vertical="center"/>
    </xf>
    <xf numFmtId="0" fontId="48" fillId="0" borderId="0" xfId="2" applyFont="1">
      <alignment vertical="center"/>
    </xf>
    <xf numFmtId="0" fontId="5" fillId="0" borderId="0" xfId="0" applyFont="1" applyAlignment="1">
      <alignment vertical="center"/>
    </xf>
    <xf numFmtId="179" fontId="5" fillId="0" borderId="0" xfId="0" applyNumberFormat="1" applyFont="1" applyAlignment="1">
      <alignment vertical="center"/>
    </xf>
    <xf numFmtId="0" fontId="9" fillId="0" borderId="113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/>
    </xf>
    <xf numFmtId="0" fontId="34" fillId="0" borderId="114" xfId="0" applyFont="1" applyBorder="1" applyAlignment="1">
      <alignment horizontal="center" vertical="center"/>
    </xf>
    <xf numFmtId="0" fontId="37" fillId="0" borderId="114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9" fillId="0" borderId="119" xfId="0" applyFont="1" applyBorder="1" applyAlignment="1">
      <alignment horizontal="center" vertical="center" wrapText="1"/>
    </xf>
    <xf numFmtId="0" fontId="24" fillId="16" borderId="0" xfId="0" applyFont="1" applyFill="1" applyAlignment="1">
      <alignment horizontal="left" vertical="center"/>
    </xf>
    <xf numFmtId="0" fontId="6" fillId="16" borderId="0" xfId="0" applyFont="1" applyFill="1" applyAlignment="1">
      <alignment horizontal="left" vertical="center"/>
    </xf>
    <xf numFmtId="0" fontId="18" fillId="16" borderId="0" xfId="0" applyFont="1" applyFill="1" applyAlignment="1">
      <alignment horizontal="left" vertical="center" wrapText="1"/>
    </xf>
    <xf numFmtId="177" fontId="37" fillId="0" borderId="51" xfId="0" applyNumberFormat="1" applyFont="1" applyBorder="1" applyAlignment="1">
      <alignment horizontal="center" vertical="center" wrapText="1"/>
    </xf>
    <xf numFmtId="177" fontId="37" fillId="0" borderId="18" xfId="0" applyNumberFormat="1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176" fontId="40" fillId="0" borderId="35" xfId="0" applyNumberFormat="1" applyFont="1" applyBorder="1" applyAlignment="1">
      <alignment horizontal="center" vertical="center" wrapText="1"/>
    </xf>
    <xf numFmtId="176" fontId="40" fillId="0" borderId="46" xfId="0" applyNumberFormat="1" applyFont="1" applyBorder="1" applyAlignment="1">
      <alignment horizontal="center" vertical="center" wrapText="1"/>
    </xf>
    <xf numFmtId="177" fontId="37" fillId="0" borderId="101" xfId="0" applyNumberFormat="1" applyFont="1" applyBorder="1" applyAlignment="1">
      <alignment horizontal="center" vertical="center" wrapText="1"/>
    </xf>
    <xf numFmtId="177" fontId="37" fillId="0" borderId="52" xfId="0" applyNumberFormat="1" applyFont="1" applyBorder="1" applyAlignment="1">
      <alignment horizontal="center" vertical="center" wrapText="1"/>
    </xf>
    <xf numFmtId="177" fontId="37" fillId="0" borderId="35" xfId="0" applyNumberFormat="1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 wrapText="1"/>
    </xf>
    <xf numFmtId="176" fontId="40" fillId="0" borderId="36" xfId="0" applyNumberFormat="1" applyFont="1" applyBorder="1" applyAlignment="1">
      <alignment horizontal="center" vertical="center" wrapText="1"/>
    </xf>
    <xf numFmtId="176" fontId="40" fillId="0" borderId="56" xfId="0" applyNumberFormat="1" applyFont="1" applyBorder="1" applyAlignment="1">
      <alignment horizontal="center" vertical="center" wrapText="1"/>
    </xf>
    <xf numFmtId="177" fontId="37" fillId="0" borderId="13" xfId="0" applyNumberFormat="1" applyFont="1" applyBorder="1" applyAlignment="1">
      <alignment horizontal="center" vertical="center" wrapText="1"/>
    </xf>
    <xf numFmtId="177" fontId="37" fillId="0" borderId="0" xfId="0" applyNumberFormat="1" applyFont="1" applyAlignment="1">
      <alignment horizontal="center" vertical="center" wrapText="1"/>
    </xf>
    <xf numFmtId="0" fontId="37" fillId="0" borderId="114" xfId="0" applyFont="1" applyBorder="1" applyAlignment="1">
      <alignment horizontal="center" vertical="center" wrapText="1"/>
    </xf>
    <xf numFmtId="176" fontId="40" fillId="0" borderId="114" xfId="0" applyNumberFormat="1" applyFont="1" applyBorder="1" applyAlignment="1">
      <alignment horizontal="center" vertical="center" wrapText="1"/>
    </xf>
    <xf numFmtId="176" fontId="40" fillId="0" borderId="115" xfId="0" applyNumberFormat="1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7" fillId="0" borderId="52" xfId="0" applyFont="1" applyBorder="1" applyAlignment="1">
      <alignment horizontal="center" vertical="center" wrapText="1"/>
    </xf>
    <xf numFmtId="176" fontId="40" fillId="0" borderId="14" xfId="0" applyNumberFormat="1" applyFont="1" applyBorder="1" applyAlignment="1">
      <alignment horizontal="center" vertical="center" wrapText="1"/>
    </xf>
    <xf numFmtId="176" fontId="40" fillId="0" borderId="102" xfId="0" applyNumberFormat="1" applyFont="1" applyBorder="1" applyAlignment="1">
      <alignment horizontal="center" vertical="center" wrapText="1"/>
    </xf>
    <xf numFmtId="177" fontId="37" fillId="0" borderId="14" xfId="0" applyNumberFormat="1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8" xfId="0" applyFont="1" applyBorder="1" applyAlignment="1">
      <alignment horizontal="center" vertical="center" wrapText="1"/>
    </xf>
    <xf numFmtId="177" fontId="34" fillId="0" borderId="51" xfId="0" applyNumberFormat="1" applyFont="1" applyBorder="1" applyAlignment="1">
      <alignment horizontal="center" vertical="center" wrapText="1"/>
    </xf>
    <xf numFmtId="177" fontId="34" fillId="0" borderId="18" xfId="0" applyNumberFormat="1" applyFont="1" applyBorder="1" applyAlignment="1">
      <alignment horizontal="center" vertical="center" wrapText="1"/>
    </xf>
    <xf numFmtId="0" fontId="34" fillId="0" borderId="35" xfId="0" applyFont="1" applyBorder="1" applyAlignment="1">
      <alignment horizontal="left" vertical="center" wrapText="1"/>
    </xf>
    <xf numFmtId="176" fontId="39" fillId="0" borderId="35" xfId="0" applyNumberFormat="1" applyFont="1" applyBorder="1" applyAlignment="1">
      <alignment horizontal="center" vertical="center" wrapText="1"/>
    </xf>
    <xf numFmtId="176" fontId="39" fillId="0" borderId="46" xfId="0" applyNumberFormat="1" applyFont="1" applyBorder="1" applyAlignment="1">
      <alignment horizontal="center" vertical="center" wrapText="1"/>
    </xf>
    <xf numFmtId="0" fontId="28" fillId="0" borderId="0" xfId="1" applyFont="1" applyAlignment="1">
      <alignment horizontal="center" vertical="center"/>
    </xf>
    <xf numFmtId="0" fontId="37" fillId="0" borderId="57" xfId="0" applyFont="1" applyBorder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50" xfId="0" applyFont="1" applyBorder="1" applyAlignment="1">
      <alignment horizontal="left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1" fillId="0" borderId="92" xfId="0" applyFont="1" applyBorder="1" applyAlignment="1">
      <alignment horizontal="distributed" vertical="center" wrapText="1"/>
    </xf>
    <xf numFmtId="0" fontId="11" fillId="0" borderId="93" xfId="0" applyFont="1" applyBorder="1" applyAlignment="1">
      <alignment horizontal="distributed" vertical="center" wrapText="1"/>
    </xf>
    <xf numFmtId="0" fontId="37" fillId="0" borderId="94" xfId="0" applyFont="1" applyBorder="1" applyAlignment="1">
      <alignment horizontal="left" vertical="center" wrapText="1"/>
    </xf>
    <xf numFmtId="0" fontId="37" fillId="0" borderId="93" xfId="0" applyFont="1" applyBorder="1" applyAlignment="1">
      <alignment horizontal="left" vertical="center" wrapText="1"/>
    </xf>
    <xf numFmtId="0" fontId="37" fillId="0" borderId="95" xfId="0" applyFont="1" applyBorder="1" applyAlignment="1">
      <alignment horizontal="left" vertical="center" wrapText="1"/>
    </xf>
    <xf numFmtId="0" fontId="37" fillId="0" borderId="76" xfId="0" applyFont="1" applyBorder="1" applyAlignment="1">
      <alignment horizontal="left" vertical="center" wrapText="1"/>
    </xf>
    <xf numFmtId="0" fontId="37" fillId="0" borderId="77" xfId="0" applyFont="1" applyBorder="1" applyAlignment="1">
      <alignment horizontal="left" vertical="center" wrapText="1"/>
    </xf>
    <xf numFmtId="0" fontId="37" fillId="0" borderId="78" xfId="0" applyFont="1" applyBorder="1" applyAlignment="1">
      <alignment horizontal="left" vertical="center" wrapText="1"/>
    </xf>
    <xf numFmtId="0" fontId="38" fillId="0" borderId="79" xfId="1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7" fillId="0" borderId="8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distributed" vertical="center" wrapText="1"/>
    </xf>
    <xf numFmtId="0" fontId="9" fillId="0" borderId="1" xfId="0" applyFont="1" applyBorder="1" applyAlignment="1">
      <alignment horizontal="distributed" vertical="center" wrapText="1"/>
    </xf>
    <xf numFmtId="0" fontId="9" fillId="0" borderId="4" xfId="0" applyFont="1" applyBorder="1" applyAlignment="1">
      <alignment horizontal="distributed" vertical="center" wrapText="1"/>
    </xf>
    <xf numFmtId="0" fontId="37" fillId="0" borderId="22" xfId="0" applyFont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 wrapText="1"/>
    </xf>
    <xf numFmtId="0" fontId="37" fillId="0" borderId="23" xfId="0" applyFont="1" applyBorder="1" applyAlignment="1">
      <alignment horizontal="left" vertical="center" wrapText="1"/>
    </xf>
    <xf numFmtId="0" fontId="37" fillId="0" borderId="70" xfId="0" applyFont="1" applyBorder="1" applyAlignment="1">
      <alignment horizontal="left" vertical="center" wrapText="1"/>
    </xf>
    <xf numFmtId="0" fontId="37" fillId="0" borderId="71" xfId="0" applyFont="1" applyBorder="1" applyAlignment="1">
      <alignment horizontal="left" vertical="center" wrapText="1"/>
    </xf>
    <xf numFmtId="0" fontId="37" fillId="0" borderId="72" xfId="0" applyFont="1" applyBorder="1" applyAlignment="1">
      <alignment horizontal="left" vertical="center" wrapText="1"/>
    </xf>
    <xf numFmtId="0" fontId="37" fillId="0" borderId="68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left" vertical="center" wrapText="1"/>
    </xf>
    <xf numFmtId="0" fontId="37" fillId="0" borderId="69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distributed" vertical="center" wrapText="1"/>
    </xf>
    <xf numFmtId="0" fontId="9" fillId="0" borderId="0" xfId="0" applyFont="1" applyAlignment="1">
      <alignment horizontal="distributed" vertical="center" wrapText="1"/>
    </xf>
    <xf numFmtId="0" fontId="37" fillId="0" borderId="61" xfId="0" applyFont="1" applyBorder="1" applyAlignment="1">
      <alignment horizontal="left" vertical="center" wrapText="1"/>
    </xf>
    <xf numFmtId="0" fontId="37" fillId="0" borderId="62" xfId="0" applyFont="1" applyBorder="1" applyAlignment="1">
      <alignment horizontal="left" vertical="center" wrapText="1"/>
    </xf>
    <xf numFmtId="0" fontId="37" fillId="0" borderId="63" xfId="0" applyFont="1" applyBorder="1" applyAlignment="1">
      <alignment horizontal="left" vertical="center" wrapText="1"/>
    </xf>
    <xf numFmtId="0" fontId="37" fillId="0" borderId="58" xfId="0" applyFont="1" applyBorder="1" applyAlignment="1">
      <alignment horizontal="left" vertical="center" wrapText="1"/>
    </xf>
    <xf numFmtId="0" fontId="37" fillId="0" borderId="59" xfId="0" applyFont="1" applyBorder="1" applyAlignment="1">
      <alignment horizontal="left" vertical="center" wrapText="1"/>
    </xf>
    <xf numFmtId="0" fontId="37" fillId="0" borderId="60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distributed" vertical="center" wrapText="1"/>
    </xf>
    <xf numFmtId="0" fontId="9" fillId="0" borderId="3" xfId="0" applyFont="1" applyBorder="1" applyAlignment="1">
      <alignment horizontal="distributed" vertical="center" wrapText="1"/>
    </xf>
    <xf numFmtId="176" fontId="37" fillId="0" borderId="19" xfId="0" applyNumberFormat="1" applyFont="1" applyBorder="1" applyAlignment="1">
      <alignment horizontal="left" vertical="center" wrapText="1"/>
    </xf>
    <xf numFmtId="176" fontId="37" fillId="0" borderId="20" xfId="0" applyNumberFormat="1" applyFont="1" applyBorder="1" applyAlignment="1">
      <alignment horizontal="left" vertical="center" wrapText="1"/>
    </xf>
    <xf numFmtId="176" fontId="37" fillId="0" borderId="21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distributed" vertical="center" wrapText="1"/>
    </xf>
    <xf numFmtId="0" fontId="9" fillId="0" borderId="81" xfId="0" applyFont="1" applyBorder="1" applyAlignment="1">
      <alignment horizontal="distributed" vertical="center" wrapText="1"/>
    </xf>
    <xf numFmtId="0" fontId="9" fillId="0" borderId="7" xfId="0" applyFont="1" applyBorder="1" applyAlignment="1">
      <alignment horizontal="distributed" vertical="center" wrapText="1"/>
    </xf>
    <xf numFmtId="0" fontId="9" fillId="0" borderId="82" xfId="0" applyFont="1" applyBorder="1" applyAlignment="1">
      <alignment horizontal="distributed" vertical="center" wrapText="1"/>
    </xf>
    <xf numFmtId="0" fontId="37" fillId="0" borderId="79" xfId="0" applyFont="1" applyBorder="1" applyAlignment="1">
      <alignment horizontal="left" vertical="center" wrapText="1"/>
    </xf>
    <xf numFmtId="0" fontId="6" fillId="16" borderId="1" xfId="0" applyFont="1" applyFill="1" applyBorder="1" applyAlignment="1">
      <alignment horizontal="center" vertical="center"/>
    </xf>
    <xf numFmtId="0" fontId="11" fillId="0" borderId="117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118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distributed" vertical="center" wrapText="1"/>
    </xf>
    <xf numFmtId="0" fontId="15" fillId="0" borderId="81" xfId="0" applyFont="1" applyBorder="1" applyAlignment="1">
      <alignment horizontal="distributed" vertical="center" wrapText="1"/>
    </xf>
    <xf numFmtId="0" fontId="15" fillId="0" borderId="9" xfId="0" applyFont="1" applyBorder="1" applyAlignment="1">
      <alignment horizontal="distributed" vertical="center" wrapText="1"/>
    </xf>
    <xf numFmtId="0" fontId="15" fillId="0" borderId="83" xfId="0" applyFont="1" applyBorder="1" applyAlignment="1">
      <alignment horizontal="distributed" vertical="center" wrapText="1"/>
    </xf>
    <xf numFmtId="0" fontId="37" fillId="0" borderId="73" xfId="0" applyFont="1" applyBorder="1" applyAlignment="1">
      <alignment horizontal="left" vertical="center" wrapText="1"/>
    </xf>
    <xf numFmtId="0" fontId="37" fillId="0" borderId="74" xfId="0" applyFont="1" applyBorder="1" applyAlignment="1">
      <alignment horizontal="left" vertical="center" wrapText="1"/>
    </xf>
    <xf numFmtId="0" fontId="37" fillId="0" borderId="75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distributed" vertical="center" wrapText="1"/>
    </xf>
    <xf numFmtId="0" fontId="16" fillId="0" borderId="15" xfId="0" applyFont="1" applyBorder="1" applyAlignment="1">
      <alignment horizontal="distributed" vertical="center" wrapText="1"/>
    </xf>
    <xf numFmtId="176" fontId="37" fillId="0" borderId="24" xfId="0" applyNumberFormat="1" applyFont="1" applyBorder="1" applyAlignment="1">
      <alignment horizontal="left" vertical="center" wrapText="1"/>
    </xf>
    <xf numFmtId="176" fontId="37" fillId="0" borderId="25" xfId="0" applyNumberFormat="1" applyFont="1" applyBorder="1" applyAlignment="1">
      <alignment horizontal="left" vertical="center" wrapText="1"/>
    </xf>
    <xf numFmtId="176" fontId="37" fillId="0" borderId="26" xfId="0" applyNumberFormat="1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23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116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52" fillId="0" borderId="50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52" fillId="0" borderId="80" xfId="0" applyFont="1" applyBorder="1" applyAlignment="1">
      <alignment horizontal="center" vertical="center" wrapText="1"/>
    </xf>
    <xf numFmtId="0" fontId="51" fillId="16" borderId="40" xfId="0" applyFont="1" applyFill="1" applyBorder="1" applyAlignment="1">
      <alignment horizontal="center" vertical="center" wrapText="1"/>
    </xf>
    <xf numFmtId="0" fontId="51" fillId="16" borderId="39" xfId="0" applyFont="1" applyFill="1" applyBorder="1" applyAlignment="1">
      <alignment horizontal="center" vertical="center" wrapText="1"/>
    </xf>
    <xf numFmtId="0" fontId="51" fillId="16" borderId="4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6" fillId="0" borderId="79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80" xfId="0" applyFont="1" applyBorder="1" applyAlignment="1">
      <alignment horizontal="center" vertical="center" wrapText="1"/>
    </xf>
    <xf numFmtId="0" fontId="11" fillId="0" borderId="53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52" fillId="0" borderId="29" xfId="0" applyFont="1" applyBorder="1" applyAlignment="1">
      <alignment horizontal="left" vertical="top" wrapText="1"/>
    </xf>
    <xf numFmtId="0" fontId="52" fillId="0" borderId="30" xfId="0" applyFont="1" applyBorder="1" applyAlignment="1">
      <alignment horizontal="left" vertical="top" wrapText="1"/>
    </xf>
    <xf numFmtId="0" fontId="52" fillId="0" borderId="31" xfId="0" applyFont="1" applyBorder="1" applyAlignment="1">
      <alignment horizontal="left" vertical="top" wrapText="1"/>
    </xf>
    <xf numFmtId="0" fontId="52" fillId="0" borderId="32" xfId="0" applyFont="1" applyBorder="1" applyAlignment="1">
      <alignment horizontal="left" vertical="top" wrapText="1"/>
    </xf>
    <xf numFmtId="0" fontId="52" fillId="0" borderId="25" xfId="0" applyFont="1" applyBorder="1" applyAlignment="1">
      <alignment horizontal="left" vertical="top" wrapText="1"/>
    </xf>
    <xf numFmtId="0" fontId="52" fillId="0" borderId="26" xfId="0" applyFont="1" applyBorder="1" applyAlignment="1">
      <alignment horizontal="left" vertical="top" wrapText="1"/>
    </xf>
    <xf numFmtId="0" fontId="50" fillId="0" borderId="121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22" xfId="0" applyFont="1" applyBorder="1" applyAlignment="1">
      <alignment horizontal="center" vertical="center" wrapText="1"/>
    </xf>
    <xf numFmtId="177" fontId="34" fillId="0" borderId="13" xfId="0" applyNumberFormat="1" applyFont="1" applyBorder="1" applyAlignment="1">
      <alignment horizontal="center" vertical="center" wrapText="1"/>
    </xf>
    <xf numFmtId="177" fontId="34" fillId="0" borderId="0" xfId="0" applyNumberFormat="1" applyFont="1" applyAlignment="1">
      <alignment horizontal="center" vertical="center" wrapText="1"/>
    </xf>
    <xf numFmtId="177" fontId="34" fillId="0" borderId="9" xfId="0" applyNumberFormat="1" applyFont="1" applyBorder="1" applyAlignment="1">
      <alignment horizontal="center" vertical="center" wrapText="1"/>
    </xf>
    <xf numFmtId="177" fontId="34" fillId="0" borderId="10" xfId="0" applyNumberFormat="1" applyFont="1" applyBorder="1" applyAlignment="1">
      <alignment horizontal="center" vertical="center" wrapText="1"/>
    </xf>
    <xf numFmtId="0" fontId="34" fillId="0" borderId="5" xfId="0" applyFont="1" applyBorder="1" applyAlignment="1">
      <alignment horizontal="left" vertical="center" wrapText="1"/>
    </xf>
    <xf numFmtId="0" fontId="34" fillId="0" borderId="16" xfId="0" applyFont="1" applyBorder="1" applyAlignment="1">
      <alignment horizontal="left" vertical="center" wrapText="1"/>
    </xf>
    <xf numFmtId="0" fontId="34" fillId="0" borderId="6" xfId="0" applyFont="1" applyBorder="1" applyAlignment="1">
      <alignment horizontal="left" vertical="center" wrapText="1"/>
    </xf>
    <xf numFmtId="178" fontId="42" fillId="0" borderId="30" xfId="2" applyNumberFormat="1" applyFont="1" applyBorder="1" applyAlignment="1">
      <alignment horizontal="center" vertical="center"/>
    </xf>
    <xf numFmtId="178" fontId="42" fillId="0" borderId="31" xfId="2" applyNumberFormat="1" applyFont="1" applyBorder="1" applyAlignment="1">
      <alignment horizontal="center" vertical="center"/>
    </xf>
    <xf numFmtId="178" fontId="42" fillId="0" borderId="96" xfId="2" applyNumberFormat="1" applyFont="1" applyBorder="1" applyAlignment="1">
      <alignment horizontal="center" vertical="center"/>
    </xf>
    <xf numFmtId="178" fontId="42" fillId="0" borderId="98" xfId="2" applyNumberFormat="1" applyFont="1" applyBorder="1" applyAlignment="1">
      <alignment horizontal="center" vertical="center"/>
    </xf>
    <xf numFmtId="49" fontId="43" fillId="0" borderId="110" xfId="2" applyNumberFormat="1" applyFont="1" applyBorder="1" applyAlignment="1">
      <alignment horizontal="center" vertical="center"/>
    </xf>
    <xf numFmtId="49" fontId="43" fillId="0" borderId="111" xfId="2" applyNumberFormat="1" applyFont="1" applyBorder="1" applyAlignment="1">
      <alignment horizontal="center" vertical="center"/>
    </xf>
    <xf numFmtId="178" fontId="42" fillId="8" borderId="106" xfId="2" applyNumberFormat="1" applyFont="1" applyFill="1" applyBorder="1" applyAlignment="1">
      <alignment horizontal="center" vertical="center" shrinkToFit="1"/>
    </xf>
    <xf numFmtId="178" fontId="42" fillId="8" borderId="26" xfId="2" applyNumberFormat="1" applyFont="1" applyFill="1" applyBorder="1" applyAlignment="1">
      <alignment horizontal="center" vertical="center" shrinkToFit="1"/>
    </xf>
    <xf numFmtId="49" fontId="45" fillId="11" borderId="30" xfId="2" applyNumberFormat="1" applyFont="1" applyFill="1" applyBorder="1" applyAlignment="1">
      <alignment horizontal="center" vertical="center"/>
    </xf>
    <xf numFmtId="49" fontId="45" fillId="11" borderId="96" xfId="2" applyNumberFormat="1" applyFont="1" applyFill="1" applyBorder="1" applyAlignment="1">
      <alignment horizontal="center" vertical="center"/>
    </xf>
    <xf numFmtId="178" fontId="45" fillId="12" borderId="30" xfId="2" applyNumberFormat="1" applyFont="1" applyFill="1" applyBorder="1" applyAlignment="1">
      <alignment horizontal="left" vertical="center" wrapText="1"/>
    </xf>
    <xf numFmtId="178" fontId="45" fillId="12" borderId="96" xfId="2" applyNumberFormat="1" applyFont="1" applyFill="1" applyBorder="1" applyAlignment="1">
      <alignment horizontal="left" vertical="center"/>
    </xf>
    <xf numFmtId="49" fontId="42" fillId="0" borderId="30" xfId="2" applyNumberFormat="1" applyFont="1" applyBorder="1" applyAlignment="1">
      <alignment horizontal="center" vertical="center"/>
    </xf>
    <xf numFmtId="49" fontId="42" fillId="0" borderId="31" xfId="2" applyNumberFormat="1" applyFont="1" applyBorder="1" applyAlignment="1">
      <alignment horizontal="center" vertical="center"/>
    </xf>
    <xf numFmtId="49" fontId="42" fillId="0" borderId="96" xfId="2" applyNumberFormat="1" applyFont="1" applyBorder="1" applyAlignment="1">
      <alignment horizontal="center" vertical="center"/>
    </xf>
    <xf numFmtId="49" fontId="42" fillId="0" borderId="98" xfId="2" applyNumberFormat="1" applyFont="1" applyBorder="1" applyAlignment="1">
      <alignment horizontal="center" vertical="center"/>
    </xf>
    <xf numFmtId="178" fontId="42" fillId="0" borderId="29" xfId="2" applyNumberFormat="1" applyFont="1" applyBorder="1" applyAlignment="1">
      <alignment horizontal="center" vertical="center"/>
    </xf>
    <xf numFmtId="178" fontId="42" fillId="0" borderId="97" xfId="2" applyNumberFormat="1" applyFont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30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 vertical="center" wrapText="1"/>
    </xf>
    <xf numFmtId="176" fontId="34" fillId="0" borderId="19" xfId="0" applyNumberFormat="1" applyFont="1" applyBorder="1" applyAlignment="1">
      <alignment horizontal="left" vertical="center" wrapText="1"/>
    </xf>
    <xf numFmtId="176" fontId="34" fillId="0" borderId="20" xfId="0" applyNumberFormat="1" applyFont="1" applyBorder="1" applyAlignment="1">
      <alignment horizontal="left" vertical="center" wrapText="1"/>
    </xf>
    <xf numFmtId="176" fontId="34" fillId="0" borderId="21" xfId="0" applyNumberFormat="1" applyFont="1" applyBorder="1" applyAlignment="1">
      <alignment horizontal="left" vertical="center" wrapText="1"/>
    </xf>
    <xf numFmtId="0" fontId="9" fillId="0" borderId="99" xfId="0" applyFont="1" applyBorder="1" applyAlignment="1">
      <alignment horizontal="distributed" vertical="center" wrapText="1"/>
    </xf>
    <xf numFmtId="0" fontId="9" fillId="0" borderId="100" xfId="0" applyFont="1" applyBorder="1" applyAlignment="1">
      <alignment horizontal="distributed" vertical="center" wrapText="1"/>
    </xf>
    <xf numFmtId="0" fontId="34" fillId="0" borderId="73" xfId="0" applyFont="1" applyBorder="1" applyAlignment="1">
      <alignment horizontal="left" vertical="center" wrapText="1"/>
    </xf>
    <xf numFmtId="0" fontId="34" fillId="0" borderId="74" xfId="0" applyFont="1" applyBorder="1" applyAlignment="1">
      <alignment horizontal="left" vertical="center" wrapText="1"/>
    </xf>
    <xf numFmtId="0" fontId="34" fillId="0" borderId="75" xfId="0" applyFont="1" applyBorder="1" applyAlignment="1">
      <alignment horizontal="left" vertical="center" wrapText="1"/>
    </xf>
    <xf numFmtId="0" fontId="34" fillId="0" borderId="76" xfId="0" applyFont="1" applyBorder="1" applyAlignment="1">
      <alignment horizontal="left" vertical="center" wrapText="1"/>
    </xf>
    <xf numFmtId="0" fontId="34" fillId="0" borderId="77" xfId="0" applyFont="1" applyBorder="1" applyAlignment="1">
      <alignment horizontal="left" vertical="center" wrapText="1"/>
    </xf>
    <xf numFmtId="0" fontId="34" fillId="0" borderId="78" xfId="0" applyFont="1" applyBorder="1" applyAlignment="1">
      <alignment horizontal="left" vertical="center" wrapText="1"/>
    </xf>
    <xf numFmtId="0" fontId="34" fillId="0" borderId="79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4" fillId="0" borderId="80" xfId="0" applyFont="1" applyBorder="1" applyAlignment="1">
      <alignment horizontal="left" vertical="center" wrapText="1"/>
    </xf>
    <xf numFmtId="0" fontId="34" fillId="0" borderId="70" xfId="0" applyFont="1" applyBorder="1" applyAlignment="1">
      <alignment horizontal="left" vertical="center" wrapText="1"/>
    </xf>
    <xf numFmtId="0" fontId="34" fillId="0" borderId="71" xfId="0" applyFont="1" applyBorder="1" applyAlignment="1">
      <alignment horizontal="left" vertical="center" wrapText="1"/>
    </xf>
    <xf numFmtId="0" fontId="34" fillId="0" borderId="72" xfId="0" applyFont="1" applyBorder="1" applyAlignment="1">
      <alignment horizontal="left" vertical="center" wrapText="1"/>
    </xf>
    <xf numFmtId="0" fontId="34" fillId="0" borderId="22" xfId="0" applyFont="1" applyBorder="1" applyAlignment="1">
      <alignment horizontal="left" vertical="center" wrapText="1"/>
    </xf>
    <xf numFmtId="0" fontId="34" fillId="0" borderId="4" xfId="0" applyFont="1" applyBorder="1" applyAlignment="1">
      <alignment horizontal="left" vertical="center" wrapText="1"/>
    </xf>
    <xf numFmtId="0" fontId="34" fillId="0" borderId="23" xfId="0" applyFont="1" applyBorder="1" applyAlignment="1">
      <alignment horizontal="left" vertical="center" wrapText="1"/>
    </xf>
    <xf numFmtId="0" fontId="34" fillId="0" borderId="57" xfId="0" applyFont="1" applyBorder="1" applyAlignment="1">
      <alignment horizontal="left" vertical="center" wrapText="1"/>
    </xf>
    <xf numFmtId="0" fontId="34" fillId="0" borderId="3" xfId="0" applyFont="1" applyBorder="1" applyAlignment="1">
      <alignment horizontal="left" vertical="center" wrapText="1"/>
    </xf>
    <xf numFmtId="0" fontId="34" fillId="0" borderId="50" xfId="0" applyFont="1" applyBorder="1" applyAlignment="1">
      <alignment horizontal="left" vertical="center" wrapText="1"/>
    </xf>
    <xf numFmtId="0" fontId="34" fillId="0" borderId="61" xfId="0" applyFont="1" applyBorder="1" applyAlignment="1">
      <alignment horizontal="left" vertical="center" wrapText="1"/>
    </xf>
    <xf numFmtId="0" fontId="34" fillId="0" borderId="62" xfId="0" applyFont="1" applyBorder="1" applyAlignment="1">
      <alignment horizontal="left" vertical="center" wrapText="1"/>
    </xf>
    <xf numFmtId="0" fontId="34" fillId="0" borderId="63" xfId="0" applyFont="1" applyBorder="1" applyAlignment="1">
      <alignment horizontal="left" vertical="center" wrapText="1"/>
    </xf>
    <xf numFmtId="0" fontId="34" fillId="0" borderId="58" xfId="0" applyFont="1" applyBorder="1" applyAlignment="1">
      <alignment horizontal="left" vertical="center" wrapText="1"/>
    </xf>
    <xf numFmtId="0" fontId="34" fillId="0" borderId="59" xfId="0" applyFont="1" applyBorder="1" applyAlignment="1">
      <alignment horizontal="left" vertical="center" wrapText="1"/>
    </xf>
    <xf numFmtId="0" fontId="34" fillId="0" borderId="60" xfId="0" applyFont="1" applyBorder="1" applyAlignment="1">
      <alignment horizontal="left" vertical="center" wrapText="1"/>
    </xf>
    <xf numFmtId="49" fontId="35" fillId="0" borderId="97" xfId="1" applyNumberFormat="1" applyFont="1" applyBorder="1" applyAlignment="1">
      <alignment horizontal="left" vertical="center" wrapText="1"/>
    </xf>
    <xf numFmtId="49" fontId="34" fillId="0" borderId="96" xfId="0" applyNumberFormat="1" applyFont="1" applyBorder="1" applyAlignment="1">
      <alignment horizontal="left" vertical="center" wrapText="1"/>
    </xf>
    <xf numFmtId="49" fontId="34" fillId="0" borderId="98" xfId="0" applyNumberFormat="1" applyFont="1" applyBorder="1" applyAlignment="1">
      <alignment horizontal="left" vertical="center" wrapText="1"/>
    </xf>
    <xf numFmtId="0" fontId="11" fillId="0" borderId="11" xfId="0" applyFont="1" applyBorder="1" applyAlignment="1">
      <alignment horizontal="distributed" vertical="center" wrapText="1"/>
    </xf>
    <xf numFmtId="0" fontId="11" fillId="0" borderId="1" xfId="0" applyFont="1" applyBorder="1" applyAlignment="1">
      <alignment horizontal="distributed" vertical="center" wrapText="1"/>
    </xf>
    <xf numFmtId="0" fontId="34" fillId="0" borderId="68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69" xfId="0" applyFont="1" applyBorder="1" applyAlignment="1">
      <alignment horizontal="left" vertical="center" wrapText="1"/>
    </xf>
    <xf numFmtId="176" fontId="34" fillId="0" borderId="24" xfId="0" applyNumberFormat="1" applyFont="1" applyBorder="1" applyAlignment="1">
      <alignment horizontal="left" vertical="center" wrapText="1"/>
    </xf>
    <xf numFmtId="176" fontId="34" fillId="0" borderId="25" xfId="0" applyNumberFormat="1" applyFont="1" applyBorder="1" applyAlignment="1">
      <alignment horizontal="left" vertical="center" wrapText="1"/>
    </xf>
    <xf numFmtId="176" fontId="34" fillId="0" borderId="26" xfId="0" applyNumberFormat="1" applyFont="1" applyBorder="1" applyAlignment="1">
      <alignment horizontal="left" vertical="center" wrapText="1"/>
    </xf>
    <xf numFmtId="0" fontId="16" fillId="0" borderId="117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118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 wrapText="1"/>
    </xf>
    <xf numFmtId="0" fontId="9" fillId="0" borderId="90" xfId="0" applyFont="1" applyBorder="1" applyAlignment="1">
      <alignment horizontal="center" vertical="center" wrapText="1"/>
    </xf>
    <xf numFmtId="0" fontId="52" fillId="0" borderId="51" xfId="0" applyFont="1" applyBorder="1" applyAlignment="1">
      <alignment horizontal="center" vertical="center" wrapText="1"/>
    </xf>
    <xf numFmtId="0" fontId="52" fillId="0" borderId="18" xfId="0" applyFont="1" applyBorder="1" applyAlignment="1">
      <alignment horizontal="center" vertical="center" wrapText="1"/>
    </xf>
    <xf numFmtId="0" fontId="52" fillId="0" borderId="3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25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50" fillId="0" borderId="120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176" fontId="34" fillId="0" borderId="9" xfId="0" applyNumberFormat="1" applyFont="1" applyBorder="1" applyAlignment="1">
      <alignment horizontal="center" vertical="center" wrapText="1"/>
    </xf>
    <xf numFmtId="176" fontId="34" fillId="0" borderId="10" xfId="0" applyNumberFormat="1" applyFont="1" applyBorder="1" applyAlignment="1">
      <alignment horizontal="center" vertical="center" wrapText="1"/>
    </xf>
    <xf numFmtId="0" fontId="34" fillId="0" borderId="14" xfId="0" applyFont="1" applyBorder="1" applyAlignment="1">
      <alignment vertical="center" wrapText="1"/>
    </xf>
    <xf numFmtId="0" fontId="34" fillId="0" borderId="15" xfId="0" applyFont="1" applyBorder="1" applyAlignment="1">
      <alignment vertical="center" wrapText="1"/>
    </xf>
    <xf numFmtId="0" fontId="34" fillId="0" borderId="52" xfId="0" applyFont="1" applyBorder="1" applyAlignment="1">
      <alignment vertical="center" wrapText="1"/>
    </xf>
    <xf numFmtId="0" fontId="34" fillId="0" borderId="14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9" xfId="0" applyFont="1" applyBorder="1" applyAlignment="1">
      <alignment vertical="center" wrapText="1"/>
    </xf>
    <xf numFmtId="0" fontId="34" fillId="0" borderId="18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4" fillId="0" borderId="9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176" fontId="11" fillId="0" borderId="35" xfId="0" applyNumberFormat="1" applyFont="1" applyBorder="1" applyAlignment="1">
      <alignment horizontal="center" vertical="center" wrapText="1"/>
    </xf>
    <xf numFmtId="176" fontId="11" fillId="0" borderId="46" xfId="0" applyNumberFormat="1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176" fontId="11" fillId="0" borderId="47" xfId="0" applyNumberFormat="1" applyFont="1" applyBorder="1" applyAlignment="1">
      <alignment horizontal="center" vertical="center" wrapText="1"/>
    </xf>
    <xf numFmtId="176" fontId="11" fillId="0" borderId="48" xfId="0" applyNumberFormat="1" applyFont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colors>
    <mruColors>
      <color rgb="FFFFFF99"/>
      <color rgb="FFFF0066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6</xdr:row>
      <xdr:rowOff>57150</xdr:rowOff>
    </xdr:from>
    <xdr:to>
      <xdr:col>4</xdr:col>
      <xdr:colOff>333375</xdr:colOff>
      <xdr:row>12</xdr:row>
      <xdr:rowOff>91678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72E5C73-3B3E-4BCD-8411-3C9167D2F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447800"/>
          <a:ext cx="1143000" cy="1148953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114300</xdr:rowOff>
    </xdr:from>
    <xdr:to>
      <xdr:col>5</xdr:col>
      <xdr:colOff>200025</xdr:colOff>
      <xdr:row>11</xdr:row>
      <xdr:rowOff>150019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85B237A4-CA7E-4AF6-8D35-F02BBCA61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925" y="1295400"/>
          <a:ext cx="1143000" cy="1150144"/>
        </a:xfrm>
        <a:prstGeom prst="rect">
          <a:avLst/>
        </a:prstGeom>
      </xdr:spPr>
    </xdr:pic>
    <xdr:clientData/>
  </xdr:twoCellAnchor>
  <xdr:twoCellAnchor>
    <xdr:from>
      <xdr:col>6</xdr:col>
      <xdr:colOff>676275</xdr:colOff>
      <xdr:row>6</xdr:row>
      <xdr:rowOff>57150</xdr:rowOff>
    </xdr:from>
    <xdr:to>
      <xdr:col>7</xdr:col>
      <xdr:colOff>533400</xdr:colOff>
      <xdr:row>9</xdr:row>
      <xdr:rowOff>28575</xdr:rowOff>
    </xdr:to>
    <xdr:sp macro="" textlink="">
      <xdr:nvSpPr>
        <xdr:cNvPr id="4" name="直方体 3">
          <a:extLst>
            <a:ext uri="{FF2B5EF4-FFF2-40B4-BE49-F238E27FC236}">
              <a16:creationId xmlns:a16="http://schemas.microsoft.com/office/drawing/2014/main" id="{0E4E3A11-1F58-46A8-A2EA-40F0B0F8D5BE}"/>
            </a:ext>
          </a:extLst>
        </xdr:cNvPr>
        <xdr:cNvSpPr/>
      </xdr:nvSpPr>
      <xdr:spPr>
        <a:xfrm>
          <a:off x="3638550" y="1447800"/>
          <a:ext cx="685800" cy="600075"/>
        </a:xfrm>
        <a:prstGeom prst="cube">
          <a:avLst>
            <a:gd name="adj" fmla="val 13095"/>
          </a:avLst>
        </a:prstGeom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666750</xdr:colOff>
      <xdr:row>9</xdr:row>
      <xdr:rowOff>123825</xdr:rowOff>
    </xdr:from>
    <xdr:to>
      <xdr:col>7</xdr:col>
      <xdr:colOff>476250</xdr:colOff>
      <xdr:row>9</xdr:row>
      <xdr:rowOff>123825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CF6E7200-41F9-453C-B893-6287B59670D7}"/>
            </a:ext>
          </a:extLst>
        </xdr:cNvPr>
        <xdr:cNvCxnSpPr/>
      </xdr:nvCxnSpPr>
      <xdr:spPr>
        <a:xfrm>
          <a:off x="3629025" y="2143125"/>
          <a:ext cx="638175" cy="0"/>
        </a:xfrm>
        <a:prstGeom prst="straightConnector1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647700</xdr:colOff>
      <xdr:row>6</xdr:row>
      <xdr:rowOff>38100</xdr:rowOff>
    </xdr:from>
    <xdr:to>
      <xdr:col>7</xdr:col>
      <xdr:colOff>647700</xdr:colOff>
      <xdr:row>8</xdr:row>
      <xdr:rowOff>190500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A91CFEB9-A383-4E3D-84AB-342C21B3AA8F}"/>
            </a:ext>
          </a:extLst>
        </xdr:cNvPr>
        <xdr:cNvCxnSpPr/>
      </xdr:nvCxnSpPr>
      <xdr:spPr>
        <a:xfrm>
          <a:off x="4438650" y="1428750"/>
          <a:ext cx="0" cy="571500"/>
        </a:xfrm>
        <a:prstGeom prst="straightConnector1">
          <a:avLst/>
        </a:prstGeom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647700</xdr:colOff>
      <xdr:row>6</xdr:row>
      <xdr:rowOff>190500</xdr:rowOff>
    </xdr:from>
    <xdr:to>
      <xdr:col>9</xdr:col>
      <xdr:colOff>209550</xdr:colOff>
      <xdr:row>8</xdr:row>
      <xdr:rowOff>76200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9411773-C606-447C-A768-9895F684EB0B}"/>
            </a:ext>
          </a:extLst>
        </xdr:cNvPr>
        <xdr:cNvSpPr txBox="1"/>
      </xdr:nvSpPr>
      <xdr:spPr>
        <a:xfrm>
          <a:off x="4438650" y="1581150"/>
          <a:ext cx="12192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+mn-ea"/>
              <a:ea typeface="+mn-ea"/>
            </a:rPr>
            <a:t>約</a:t>
          </a:r>
          <a:r>
            <a:rPr kumimoji="1" lang="en-US" altLang="ja-JP" sz="1100">
              <a:latin typeface="+mn-ea"/>
              <a:ea typeface="+mn-ea"/>
            </a:rPr>
            <a:t>5cm</a:t>
          </a:r>
          <a:r>
            <a:rPr kumimoji="1" lang="ja-JP" altLang="en-US" sz="1100">
              <a:latin typeface="+mn-ea"/>
              <a:ea typeface="+mn-ea"/>
            </a:rPr>
            <a:t>～</a:t>
          </a:r>
          <a:r>
            <a:rPr kumimoji="1" lang="en-US" altLang="ja-JP" sz="1100">
              <a:latin typeface="+mn-ea"/>
              <a:ea typeface="+mn-ea"/>
            </a:rPr>
            <a:t>10cm</a:t>
          </a:r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495300</xdr:colOff>
      <xdr:row>9</xdr:row>
      <xdr:rowOff>123825</xdr:rowOff>
    </xdr:from>
    <xdr:to>
      <xdr:col>8</xdr:col>
      <xdr:colOff>57150</xdr:colOff>
      <xdr:row>11</xdr:row>
      <xdr:rowOff>9525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2A89622F-89BD-4238-ABE8-D223666956F2}"/>
            </a:ext>
          </a:extLst>
        </xdr:cNvPr>
        <xdr:cNvSpPr txBox="1"/>
      </xdr:nvSpPr>
      <xdr:spPr>
        <a:xfrm>
          <a:off x="3457575" y="2143125"/>
          <a:ext cx="12192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+mn-ea"/>
              <a:ea typeface="+mn-ea"/>
            </a:rPr>
            <a:t>約</a:t>
          </a:r>
          <a:r>
            <a:rPr kumimoji="1" lang="en-US" altLang="ja-JP" sz="1100">
              <a:latin typeface="+mn-ea"/>
              <a:ea typeface="+mn-ea"/>
            </a:rPr>
            <a:t>5cm</a:t>
          </a:r>
          <a:r>
            <a:rPr kumimoji="1" lang="ja-JP" altLang="en-US" sz="1100">
              <a:latin typeface="+mn-ea"/>
              <a:ea typeface="+mn-ea"/>
            </a:rPr>
            <a:t>～</a:t>
          </a:r>
          <a:r>
            <a:rPr kumimoji="1" lang="en-US" altLang="ja-JP" sz="1100">
              <a:latin typeface="+mn-ea"/>
              <a:ea typeface="+mn-ea"/>
            </a:rPr>
            <a:t>10cm</a:t>
          </a:r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66350</xdr:colOff>
      <xdr:row>19</xdr:row>
      <xdr:rowOff>41485</xdr:rowOff>
    </xdr:from>
    <xdr:to>
      <xdr:col>5</xdr:col>
      <xdr:colOff>52441</xdr:colOff>
      <xdr:row>26</xdr:row>
      <xdr:rowOff>70198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B53FBE91-8C5A-4865-8386-C52DE4C37B3C}"/>
            </a:ext>
          </a:extLst>
        </xdr:cNvPr>
        <xdr:cNvGrpSpPr/>
      </xdr:nvGrpSpPr>
      <xdr:grpSpPr>
        <a:xfrm rot="20573143">
          <a:off x="809300" y="4156285"/>
          <a:ext cx="1110041" cy="1495563"/>
          <a:chOff x="3426618" y="4630339"/>
          <a:chExt cx="1710929" cy="2505794"/>
        </a:xfrm>
      </xdr:grpSpPr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0FB311F-EC2B-44D8-559A-275C1CECD0B8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1" name="直線コネクタ 10">
            <a:extLst>
              <a:ext uri="{FF2B5EF4-FFF2-40B4-BE49-F238E27FC236}">
                <a16:creationId xmlns:a16="http://schemas.microsoft.com/office/drawing/2014/main" id="{98504E20-454F-26F2-8A14-25EBB86B8BD3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直線コネクタ 11">
            <a:extLst>
              <a:ext uri="{FF2B5EF4-FFF2-40B4-BE49-F238E27FC236}">
                <a16:creationId xmlns:a16="http://schemas.microsoft.com/office/drawing/2014/main" id="{F7FCD388-311A-1CEA-3390-48DC0591FAE2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直線コネクタ 12">
            <a:extLst>
              <a:ext uri="{FF2B5EF4-FFF2-40B4-BE49-F238E27FC236}">
                <a16:creationId xmlns:a16="http://schemas.microsoft.com/office/drawing/2014/main" id="{846A1F99-C04E-9A93-73F8-797DA6CDA03C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296853</xdr:colOff>
      <xdr:row>24</xdr:row>
      <xdr:rowOff>95558</xdr:rowOff>
    </xdr:from>
    <xdr:to>
      <xdr:col>4</xdr:col>
      <xdr:colOff>650455</xdr:colOff>
      <xdr:row>26</xdr:row>
      <xdr:rowOff>13558</xdr:rowOff>
    </xdr:to>
    <xdr:sp macro="" textlink="">
      <xdr:nvSpPr>
        <xdr:cNvPr id="14" name="直方体 13">
          <a:extLst>
            <a:ext uri="{FF2B5EF4-FFF2-40B4-BE49-F238E27FC236}">
              <a16:creationId xmlns:a16="http://schemas.microsoft.com/office/drawing/2014/main" id="{7DCA7004-DAC4-4C12-A465-AC02EF7BD052}"/>
            </a:ext>
          </a:extLst>
        </xdr:cNvPr>
        <xdr:cNvSpPr/>
      </xdr:nvSpPr>
      <xdr:spPr>
        <a:xfrm rot="20506578">
          <a:off x="1335078" y="5258108"/>
          <a:ext cx="353602" cy="337100"/>
        </a:xfrm>
        <a:prstGeom prst="cube">
          <a:avLst>
            <a:gd name="adj" fmla="val 13095"/>
          </a:avLst>
        </a:prstGeom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85074</xdr:colOff>
      <xdr:row>17</xdr:row>
      <xdr:rowOff>36239</xdr:rowOff>
    </xdr:from>
    <xdr:to>
      <xdr:col>5</xdr:col>
      <xdr:colOff>529826</xdr:colOff>
      <xdr:row>27</xdr:row>
      <xdr:rowOff>5953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3CE03D05-1A79-4FA8-800A-D976AA1D63EA}"/>
            </a:ext>
          </a:extLst>
        </xdr:cNvPr>
        <xdr:cNvGrpSpPr/>
      </xdr:nvGrpSpPr>
      <xdr:grpSpPr>
        <a:xfrm>
          <a:off x="237474" y="3731939"/>
          <a:ext cx="2159252" cy="2065214"/>
          <a:chOff x="3426618" y="4630339"/>
          <a:chExt cx="1710929" cy="2505794"/>
        </a:xfrm>
      </xdr:grpSpPr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D03302B7-7864-4527-0E39-23C74924A84C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7" name="直線コネクタ 16">
            <a:extLst>
              <a:ext uri="{FF2B5EF4-FFF2-40B4-BE49-F238E27FC236}">
                <a16:creationId xmlns:a16="http://schemas.microsoft.com/office/drawing/2014/main" id="{8B5D6AEA-B066-1BCB-1AC1-6398BEE533F7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3ECDD6F2-CA2F-8D2A-938F-28B0F2135685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直線コネクタ 18">
            <a:extLst>
              <a:ext uri="{FF2B5EF4-FFF2-40B4-BE49-F238E27FC236}">
                <a16:creationId xmlns:a16="http://schemas.microsoft.com/office/drawing/2014/main" id="{3767524D-9AE5-A271-9078-DDF40737F2C9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244076</xdr:colOff>
      <xdr:row>20</xdr:row>
      <xdr:rowOff>0</xdr:rowOff>
    </xdr:from>
    <xdr:to>
      <xdr:col>4</xdr:col>
      <xdr:colOff>380998</xdr:colOff>
      <xdr:row>21</xdr:row>
      <xdr:rowOff>71438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1D79F290-D2D3-4D9D-8AB7-AE3F0B052104}"/>
            </a:ext>
          </a:extLst>
        </xdr:cNvPr>
        <xdr:cNvSpPr txBox="1"/>
      </xdr:nvSpPr>
      <xdr:spPr>
        <a:xfrm rot="20545246">
          <a:off x="691751" y="4324350"/>
          <a:ext cx="727472" cy="2809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No.1</a:t>
          </a:r>
          <a:endParaRPr kumimoji="1" lang="ja-JP" altLang="en-US" sz="1100" b="1"/>
        </a:p>
      </xdr:txBody>
    </xdr:sp>
    <xdr:clientData/>
  </xdr:twoCellAnchor>
  <xdr:twoCellAnchor>
    <xdr:from>
      <xdr:col>2</xdr:col>
      <xdr:colOff>294714</xdr:colOff>
      <xdr:row>20</xdr:row>
      <xdr:rowOff>97488</xdr:rowOff>
    </xdr:from>
    <xdr:to>
      <xdr:col>5</xdr:col>
      <xdr:colOff>175698</xdr:colOff>
      <xdr:row>23</xdr:row>
      <xdr:rowOff>234628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4AF7CDB2-08DC-4673-910A-109A7CA2539F}"/>
            </a:ext>
          </a:extLst>
        </xdr:cNvPr>
        <xdr:cNvSpPr txBox="1"/>
      </xdr:nvSpPr>
      <xdr:spPr>
        <a:xfrm rot="20545246">
          <a:off x="742389" y="4421838"/>
          <a:ext cx="1300209" cy="7372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900" b="1"/>
        </a:p>
      </xdr:txBody>
    </xdr:sp>
    <xdr:clientData/>
  </xdr:twoCellAnchor>
  <xdr:twoCellAnchor>
    <xdr:from>
      <xdr:col>1</xdr:col>
      <xdr:colOff>89295</xdr:colOff>
      <xdr:row>18</xdr:row>
      <xdr:rowOff>0</xdr:rowOff>
    </xdr:from>
    <xdr:to>
      <xdr:col>3</xdr:col>
      <xdr:colOff>297653</xdr:colOff>
      <xdr:row>19</xdr:row>
      <xdr:rowOff>136922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9CF039A-FF0F-43BA-A471-198D85777B6A}"/>
            </a:ext>
          </a:extLst>
        </xdr:cNvPr>
        <xdr:cNvSpPr txBox="1"/>
      </xdr:nvSpPr>
      <xdr:spPr>
        <a:xfrm>
          <a:off x="241695" y="3905250"/>
          <a:ext cx="798908" cy="3464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/>
            <a:t>No.1</a:t>
          </a:r>
          <a:endParaRPr kumimoji="1" lang="ja-JP" altLang="en-US" sz="1600" b="1"/>
        </a:p>
      </xdr:txBody>
    </xdr:sp>
    <xdr:clientData/>
  </xdr:twoCellAnchor>
  <xdr:twoCellAnchor>
    <xdr:from>
      <xdr:col>6</xdr:col>
      <xdr:colOff>207336</xdr:colOff>
      <xdr:row>21</xdr:row>
      <xdr:rowOff>118222</xdr:rowOff>
    </xdr:from>
    <xdr:to>
      <xdr:col>7</xdr:col>
      <xdr:colOff>160859</xdr:colOff>
      <xdr:row>26</xdr:row>
      <xdr:rowOff>119310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405B50BE-2C67-4E95-972F-9A45E10FF546}"/>
            </a:ext>
          </a:extLst>
        </xdr:cNvPr>
        <xdr:cNvGrpSpPr/>
      </xdr:nvGrpSpPr>
      <xdr:grpSpPr>
        <a:xfrm rot="20573143">
          <a:off x="3169611" y="4652122"/>
          <a:ext cx="782198" cy="1048838"/>
          <a:chOff x="3426618" y="4630339"/>
          <a:chExt cx="1710929" cy="2505794"/>
        </a:xfrm>
      </xdr:grpSpPr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BBEF5201-1A27-7031-92FB-709C8A278FD0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25" name="直線コネクタ 24">
            <a:extLst>
              <a:ext uri="{FF2B5EF4-FFF2-40B4-BE49-F238E27FC236}">
                <a16:creationId xmlns:a16="http://schemas.microsoft.com/office/drawing/2014/main" id="{064E5A10-66DD-C863-3AE0-694335C8A19A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直線コネクタ 25">
            <a:extLst>
              <a:ext uri="{FF2B5EF4-FFF2-40B4-BE49-F238E27FC236}">
                <a16:creationId xmlns:a16="http://schemas.microsoft.com/office/drawing/2014/main" id="{95F6D556-C42F-AE18-09DB-42DCFCB4E41E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7" name="直線コネクタ 26">
            <a:extLst>
              <a:ext uri="{FF2B5EF4-FFF2-40B4-BE49-F238E27FC236}">
                <a16:creationId xmlns:a16="http://schemas.microsoft.com/office/drawing/2014/main" id="{76328B13-9D35-2213-CC71-921EDD131409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457590</xdr:colOff>
      <xdr:row>24</xdr:row>
      <xdr:rowOff>101510</xdr:rowOff>
    </xdr:from>
    <xdr:to>
      <xdr:col>6</xdr:col>
      <xdr:colOff>811192</xdr:colOff>
      <xdr:row>26</xdr:row>
      <xdr:rowOff>19510</xdr:rowOff>
    </xdr:to>
    <xdr:sp macro="" textlink="">
      <xdr:nvSpPr>
        <xdr:cNvPr id="28" name="直方体 27">
          <a:extLst>
            <a:ext uri="{FF2B5EF4-FFF2-40B4-BE49-F238E27FC236}">
              <a16:creationId xmlns:a16="http://schemas.microsoft.com/office/drawing/2014/main" id="{67F41B2B-8AA0-4444-80C4-90D9C97F292F}"/>
            </a:ext>
          </a:extLst>
        </xdr:cNvPr>
        <xdr:cNvSpPr/>
      </xdr:nvSpPr>
      <xdr:spPr>
        <a:xfrm rot="20506578">
          <a:off x="3419865" y="5264060"/>
          <a:ext cx="353602" cy="337100"/>
        </a:xfrm>
        <a:prstGeom prst="cube">
          <a:avLst>
            <a:gd name="adj" fmla="val 13095"/>
          </a:avLst>
        </a:prstGeom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31498</xdr:colOff>
      <xdr:row>17</xdr:row>
      <xdr:rowOff>36238</xdr:rowOff>
    </xdr:from>
    <xdr:to>
      <xdr:col>8</xdr:col>
      <xdr:colOff>532209</xdr:colOff>
      <xdr:row>27</xdr:row>
      <xdr:rowOff>5952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81ABF256-84E1-4662-A935-8DC9A96FCBB7}"/>
            </a:ext>
          </a:extLst>
        </xdr:cNvPr>
        <xdr:cNvGrpSpPr/>
      </xdr:nvGrpSpPr>
      <xdr:grpSpPr>
        <a:xfrm>
          <a:off x="2993773" y="3731938"/>
          <a:ext cx="2158061" cy="2065214"/>
          <a:chOff x="3426618" y="4630339"/>
          <a:chExt cx="1710929" cy="2505794"/>
        </a:xfrm>
      </xdr:grpSpPr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61E0AC8E-B6AB-8009-A543-C5F27521F8A4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BAC4E8C2-F562-B39A-E234-A52DFF3FF310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2" name="直線コネクタ 31">
            <a:extLst>
              <a:ext uri="{FF2B5EF4-FFF2-40B4-BE49-F238E27FC236}">
                <a16:creationId xmlns:a16="http://schemas.microsoft.com/office/drawing/2014/main" id="{5DB136DB-B837-70F6-045B-48860BEFE312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直線コネクタ 32">
            <a:extLst>
              <a:ext uri="{FF2B5EF4-FFF2-40B4-BE49-F238E27FC236}">
                <a16:creationId xmlns:a16="http://schemas.microsoft.com/office/drawing/2014/main" id="{4D4FE819-7EF8-3C1F-0406-AF0E8FB2BCA5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77391</xdr:colOff>
      <xdr:row>22</xdr:row>
      <xdr:rowOff>65483</xdr:rowOff>
    </xdr:from>
    <xdr:to>
      <xdr:col>6</xdr:col>
      <xdr:colOff>809625</xdr:colOff>
      <xdr:row>23</xdr:row>
      <xdr:rowOff>136921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C215054F-5CC0-4C8C-AE8B-45B1BF605ACD}"/>
            </a:ext>
          </a:extLst>
        </xdr:cNvPr>
        <xdr:cNvSpPr txBox="1"/>
      </xdr:nvSpPr>
      <xdr:spPr>
        <a:xfrm rot="20545246">
          <a:off x="3039666" y="4808933"/>
          <a:ext cx="732234" cy="2809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No.1</a:t>
          </a:r>
          <a:endParaRPr kumimoji="1" lang="ja-JP" altLang="en-US" sz="1100" b="1"/>
        </a:p>
      </xdr:txBody>
    </xdr:sp>
    <xdr:clientData/>
  </xdr:twoCellAnchor>
  <xdr:twoCellAnchor>
    <xdr:from>
      <xdr:col>6</xdr:col>
      <xdr:colOff>491169</xdr:colOff>
      <xdr:row>17</xdr:row>
      <xdr:rowOff>216549</xdr:rowOff>
    </xdr:from>
    <xdr:to>
      <xdr:col>9</xdr:col>
      <xdr:colOff>285749</xdr:colOff>
      <xdr:row>21</xdr:row>
      <xdr:rowOff>154780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3B43CC87-3461-4F16-9199-6D0B0F09B97D}"/>
            </a:ext>
          </a:extLst>
        </xdr:cNvPr>
        <xdr:cNvSpPr txBox="1"/>
      </xdr:nvSpPr>
      <xdr:spPr>
        <a:xfrm>
          <a:off x="3453444" y="3902724"/>
          <a:ext cx="2280605" cy="785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050" b="1"/>
        </a:p>
      </xdr:txBody>
    </xdr:sp>
    <xdr:clientData/>
  </xdr:twoCellAnchor>
  <xdr:twoCellAnchor>
    <xdr:from>
      <xdr:col>6</xdr:col>
      <xdr:colOff>35719</xdr:colOff>
      <xdr:row>17</xdr:row>
      <xdr:rowOff>238124</xdr:rowOff>
    </xdr:from>
    <xdr:to>
      <xdr:col>7</xdr:col>
      <xdr:colOff>11905</xdr:colOff>
      <xdr:row>19</xdr:row>
      <xdr:rowOff>136921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52299219-ECC2-4082-804D-43AC505F09B9}"/>
            </a:ext>
          </a:extLst>
        </xdr:cNvPr>
        <xdr:cNvSpPr txBox="1"/>
      </xdr:nvSpPr>
      <xdr:spPr>
        <a:xfrm>
          <a:off x="2997994" y="3905249"/>
          <a:ext cx="804861" cy="3464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/>
            <a:t>No.1</a:t>
          </a:r>
          <a:endParaRPr kumimoji="1" lang="ja-JP" altLang="en-US" sz="1600" b="1"/>
        </a:p>
      </xdr:txBody>
    </xdr:sp>
    <xdr:clientData/>
  </xdr:twoCellAnchor>
  <xdr:twoCellAnchor>
    <xdr:from>
      <xdr:col>7</xdr:col>
      <xdr:colOff>3738</xdr:colOff>
      <xdr:row>20</xdr:row>
      <xdr:rowOff>88682</xdr:rowOff>
    </xdr:from>
    <xdr:to>
      <xdr:col>7</xdr:col>
      <xdr:colOff>528761</xdr:colOff>
      <xdr:row>25</xdr:row>
      <xdr:rowOff>89770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0C691E21-E434-4A80-8227-60B172CED8CD}"/>
            </a:ext>
          </a:extLst>
        </xdr:cNvPr>
        <xdr:cNvGrpSpPr/>
      </xdr:nvGrpSpPr>
      <xdr:grpSpPr>
        <a:xfrm>
          <a:off x="3794688" y="4413032"/>
          <a:ext cx="525023" cy="1048838"/>
          <a:chOff x="3426618" y="4630339"/>
          <a:chExt cx="1710929" cy="2505794"/>
        </a:xfrm>
      </xdr:grpSpPr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FC9E622C-4BFD-E969-8D15-A5EFA261D200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39" name="直線コネクタ 38">
            <a:extLst>
              <a:ext uri="{FF2B5EF4-FFF2-40B4-BE49-F238E27FC236}">
                <a16:creationId xmlns:a16="http://schemas.microsoft.com/office/drawing/2014/main" id="{52EC379B-9D38-A51A-8C6C-BE16D761ADA4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BCD92205-F24B-5798-F64C-F4919E0811D3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5DB4AC48-2B89-7691-589A-9B5A5F32EE17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207557</xdr:colOff>
      <xdr:row>23</xdr:row>
      <xdr:rowOff>36026</xdr:rowOff>
    </xdr:from>
    <xdr:to>
      <xdr:col>7</xdr:col>
      <xdr:colOff>561159</xdr:colOff>
      <xdr:row>24</xdr:row>
      <xdr:rowOff>192151</xdr:rowOff>
    </xdr:to>
    <xdr:sp macro="" textlink="">
      <xdr:nvSpPr>
        <xdr:cNvPr id="42" name="直方体 41">
          <a:extLst>
            <a:ext uri="{FF2B5EF4-FFF2-40B4-BE49-F238E27FC236}">
              <a16:creationId xmlns:a16="http://schemas.microsoft.com/office/drawing/2014/main" id="{3F238BEF-7B46-49CB-8ACA-C457FE6FD06B}"/>
            </a:ext>
          </a:extLst>
        </xdr:cNvPr>
        <xdr:cNvSpPr/>
      </xdr:nvSpPr>
      <xdr:spPr>
        <a:xfrm rot="21533435">
          <a:off x="3998507" y="4989026"/>
          <a:ext cx="353602" cy="365675"/>
        </a:xfrm>
        <a:prstGeom prst="cube">
          <a:avLst>
            <a:gd name="adj" fmla="val 13095"/>
          </a:avLst>
        </a:prstGeom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744140</xdr:colOff>
      <xdr:row>20</xdr:row>
      <xdr:rowOff>178591</xdr:rowOff>
    </xdr:from>
    <xdr:to>
      <xdr:col>7</xdr:col>
      <xdr:colOff>648889</xdr:colOff>
      <xdr:row>22</xdr:row>
      <xdr:rowOff>11904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6FBFB04E-B9A8-4A22-BABC-51DCE5E45B4F}"/>
            </a:ext>
          </a:extLst>
        </xdr:cNvPr>
        <xdr:cNvSpPr txBox="1"/>
      </xdr:nvSpPr>
      <xdr:spPr>
        <a:xfrm rot="21572103">
          <a:off x="3706415" y="4502941"/>
          <a:ext cx="733424" cy="2524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No.1</a:t>
          </a:r>
          <a:endParaRPr kumimoji="1" lang="ja-JP" altLang="en-US" sz="1100" b="1"/>
        </a:p>
      </xdr:txBody>
    </xdr:sp>
    <xdr:clientData/>
  </xdr:twoCellAnchor>
  <xdr:twoCellAnchor>
    <xdr:from>
      <xdr:col>7</xdr:col>
      <xdr:colOff>528802</xdr:colOff>
      <xdr:row>21</xdr:row>
      <xdr:rowOff>130356</xdr:rowOff>
    </xdr:from>
    <xdr:to>
      <xdr:col>8</xdr:col>
      <xdr:colOff>482326</xdr:colOff>
      <xdr:row>26</xdr:row>
      <xdr:rowOff>131444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85ECA1BA-81B2-453F-808B-F0661B61F374}"/>
            </a:ext>
          </a:extLst>
        </xdr:cNvPr>
        <xdr:cNvGrpSpPr/>
      </xdr:nvGrpSpPr>
      <xdr:grpSpPr>
        <a:xfrm rot="270652">
          <a:off x="4319752" y="4664256"/>
          <a:ext cx="782199" cy="1048838"/>
          <a:chOff x="3426618" y="4630339"/>
          <a:chExt cx="1710929" cy="2505794"/>
        </a:xfrm>
      </xdr:grpSpPr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A3EAD620-DB20-A21D-A6EE-DDB4EAE0723B}"/>
              </a:ext>
            </a:extLst>
          </xdr:cNvPr>
          <xdr:cNvSpPr/>
        </xdr:nvSpPr>
        <xdr:spPr>
          <a:xfrm>
            <a:off x="3426618" y="4630339"/>
            <a:ext cx="1710929" cy="2505794"/>
          </a:xfrm>
          <a:prstGeom prst="rect">
            <a:avLst/>
          </a:prstGeom>
          <a:noFill/>
          <a:ln>
            <a:solidFill>
              <a:srgbClr val="0066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46" name="直線コネクタ 45">
            <a:extLst>
              <a:ext uri="{FF2B5EF4-FFF2-40B4-BE49-F238E27FC236}">
                <a16:creationId xmlns:a16="http://schemas.microsoft.com/office/drawing/2014/main" id="{3367E9DB-5FB0-8777-58F0-B355B7EEB8BC}"/>
              </a:ext>
            </a:extLst>
          </xdr:cNvPr>
          <xdr:cNvCxnSpPr/>
        </xdr:nvCxnSpPr>
        <xdr:spPr>
          <a:xfrm>
            <a:off x="3426619" y="4773215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7" name="直線コネクタ 46">
            <a:extLst>
              <a:ext uri="{FF2B5EF4-FFF2-40B4-BE49-F238E27FC236}">
                <a16:creationId xmlns:a16="http://schemas.microsoft.com/office/drawing/2014/main" id="{45AE5AE7-C22D-0DEA-2350-CDC44785D8F9}"/>
              </a:ext>
            </a:extLst>
          </xdr:cNvPr>
          <xdr:cNvCxnSpPr/>
        </xdr:nvCxnSpPr>
        <xdr:spPr>
          <a:xfrm>
            <a:off x="3426619" y="4847034"/>
            <a:ext cx="1710000" cy="0"/>
          </a:xfrm>
          <a:prstGeom prst="line">
            <a:avLst/>
          </a:prstGeom>
          <a:ln w="1905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8" name="直線コネクタ 47">
            <a:extLst>
              <a:ext uri="{FF2B5EF4-FFF2-40B4-BE49-F238E27FC236}">
                <a16:creationId xmlns:a16="http://schemas.microsoft.com/office/drawing/2014/main" id="{DB9B5B1E-3110-C8D4-6B42-D79B0E6B6DA9}"/>
              </a:ext>
            </a:extLst>
          </xdr:cNvPr>
          <xdr:cNvCxnSpPr/>
        </xdr:nvCxnSpPr>
        <xdr:spPr>
          <a:xfrm>
            <a:off x="3426619" y="4811315"/>
            <a:ext cx="1710000" cy="0"/>
          </a:xfrm>
          <a:prstGeom prst="line">
            <a:avLst/>
          </a:prstGeom>
          <a:ln w="952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779056</xdr:colOff>
      <xdr:row>24</xdr:row>
      <xdr:rowOff>77700</xdr:rowOff>
    </xdr:from>
    <xdr:to>
      <xdr:col>8</xdr:col>
      <xdr:colOff>305174</xdr:colOff>
      <xdr:row>25</xdr:row>
      <xdr:rowOff>233825</xdr:rowOff>
    </xdr:to>
    <xdr:sp macro="" textlink="">
      <xdr:nvSpPr>
        <xdr:cNvPr id="49" name="直方体 48">
          <a:extLst>
            <a:ext uri="{FF2B5EF4-FFF2-40B4-BE49-F238E27FC236}">
              <a16:creationId xmlns:a16="http://schemas.microsoft.com/office/drawing/2014/main" id="{C734136A-57B8-458C-8F63-16533D80A1F6}"/>
            </a:ext>
          </a:extLst>
        </xdr:cNvPr>
        <xdr:cNvSpPr/>
      </xdr:nvSpPr>
      <xdr:spPr>
        <a:xfrm rot="204087">
          <a:off x="4570006" y="5240250"/>
          <a:ext cx="354793" cy="337100"/>
        </a:xfrm>
        <a:prstGeom prst="cube">
          <a:avLst>
            <a:gd name="adj" fmla="val 13095"/>
          </a:avLst>
        </a:prstGeom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511966</xdr:colOff>
      <xdr:row>21</xdr:row>
      <xdr:rowOff>202407</xdr:rowOff>
    </xdr:from>
    <xdr:to>
      <xdr:col>8</xdr:col>
      <xdr:colOff>416716</xdr:colOff>
      <xdr:row>23</xdr:row>
      <xdr:rowOff>35720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A7F0127D-D78E-43D5-A78A-12A162E45098}"/>
            </a:ext>
          </a:extLst>
        </xdr:cNvPr>
        <xdr:cNvSpPr txBox="1"/>
      </xdr:nvSpPr>
      <xdr:spPr>
        <a:xfrm rot="242755">
          <a:off x="4302916" y="4736307"/>
          <a:ext cx="733425" cy="2524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No.1</a:t>
          </a:r>
          <a:endParaRPr kumimoji="1" lang="ja-JP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nfo@j-kan.co.jp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V268"/>
  <sheetViews>
    <sheetView tabSelected="1" view="pageBreakPreview" zoomScaleNormal="100" zoomScaleSheetLayoutView="100" workbookViewId="0">
      <selection activeCell="D6" sqref="D6:N6"/>
    </sheetView>
  </sheetViews>
  <sheetFormatPr defaultRowHeight="18.75"/>
  <cols>
    <col min="1" max="1" width="5.5" style="3" customWidth="1"/>
    <col min="2" max="2" width="7" style="4" customWidth="1"/>
    <col min="3" max="3" width="19.1640625" style="4" customWidth="1"/>
    <col min="4" max="4" width="5.83203125" style="4" customWidth="1"/>
    <col min="5" max="7" width="11.6640625" style="4" customWidth="1"/>
    <col min="8" max="8" width="14.83203125" style="4" customWidth="1"/>
    <col min="9" max="9" width="8.6640625" style="4" customWidth="1"/>
    <col min="10" max="10" width="11.33203125" style="4" customWidth="1"/>
    <col min="11" max="11" width="13" style="4" customWidth="1"/>
    <col min="12" max="12" width="17.33203125" style="4" customWidth="1"/>
    <col min="13" max="13" width="6.33203125" style="4" customWidth="1"/>
    <col min="14" max="14" width="10.1640625" style="4" customWidth="1"/>
    <col min="15" max="15" width="6.83203125" style="4" customWidth="1"/>
    <col min="16" max="16" width="38.83203125" style="4" customWidth="1"/>
    <col min="17" max="17" width="9.33203125" style="4"/>
    <col min="18" max="19" width="7.5" style="4" customWidth="1"/>
    <col min="20" max="22" width="7.5" style="5" customWidth="1"/>
    <col min="23" max="23" width="7.5" style="4" customWidth="1"/>
    <col min="24" max="16384" width="9.33203125" style="4"/>
  </cols>
  <sheetData>
    <row r="1" spans="1:22" s="18" customFormat="1" ht="25.5" customHeight="1">
      <c r="A1" s="161" t="s">
        <v>68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T1" s="19"/>
      <c r="U1" s="19"/>
      <c r="V1" s="19"/>
    </row>
    <row r="2" spans="1:22" ht="45.75" customHeight="1">
      <c r="A2" s="201" t="s">
        <v>150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6"/>
    </row>
    <row r="3" spans="1:22" ht="26.25" customHeight="1" thickBot="1">
      <c r="A3" s="213" t="s">
        <v>159</v>
      </c>
      <c r="B3" s="213"/>
      <c r="C3" s="213"/>
      <c r="D3" s="128" t="s">
        <v>161</v>
      </c>
      <c r="E3" s="129"/>
      <c r="F3" s="129"/>
      <c r="G3" s="4" t="s">
        <v>85</v>
      </c>
    </row>
    <row r="4" spans="1:22" ht="20.25" customHeight="1">
      <c r="A4" s="203" t="s">
        <v>87</v>
      </c>
      <c r="B4" s="204"/>
      <c r="C4" s="183"/>
      <c r="D4" s="205"/>
      <c r="E4" s="206"/>
      <c r="F4" s="206"/>
      <c r="G4" s="206"/>
      <c r="H4" s="206"/>
      <c r="I4" s="206"/>
      <c r="J4" s="206"/>
      <c r="K4" s="206"/>
      <c r="L4" s="206"/>
      <c r="M4" s="206"/>
      <c r="N4" s="207"/>
    </row>
    <row r="5" spans="1:22" ht="20.25" customHeight="1">
      <c r="A5" s="208" t="s">
        <v>54</v>
      </c>
      <c r="B5" s="209"/>
      <c r="C5" s="37" t="s">
        <v>0</v>
      </c>
      <c r="D5" s="162"/>
      <c r="E5" s="163"/>
      <c r="F5" s="163"/>
      <c r="G5" s="163"/>
      <c r="H5" s="163"/>
      <c r="I5" s="163"/>
      <c r="J5" s="163"/>
      <c r="K5" s="163"/>
      <c r="L5" s="163"/>
      <c r="M5" s="163"/>
      <c r="N5" s="164"/>
    </row>
    <row r="6" spans="1:22" ht="20.25" customHeight="1">
      <c r="A6" s="210"/>
      <c r="B6" s="211"/>
      <c r="C6" s="29" t="s">
        <v>1</v>
      </c>
      <c r="D6" s="187"/>
      <c r="E6" s="188"/>
      <c r="F6" s="188"/>
      <c r="G6" s="188"/>
      <c r="H6" s="188"/>
      <c r="I6" s="188"/>
      <c r="J6" s="188"/>
      <c r="K6" s="188"/>
      <c r="L6" s="188"/>
      <c r="M6" s="188"/>
      <c r="N6" s="189"/>
    </row>
    <row r="7" spans="1:22" ht="21" customHeight="1">
      <c r="A7" s="210"/>
      <c r="B7" s="211"/>
      <c r="C7" s="38" t="s">
        <v>2</v>
      </c>
      <c r="D7" s="175"/>
      <c r="E7" s="176"/>
      <c r="F7" s="176"/>
      <c r="G7" s="176"/>
      <c r="H7" s="176"/>
      <c r="I7" s="176"/>
      <c r="J7" s="176"/>
      <c r="K7" s="176"/>
      <c r="L7" s="176"/>
      <c r="M7" s="176"/>
      <c r="N7" s="177"/>
    </row>
    <row r="8" spans="1:22" ht="20.25" customHeight="1">
      <c r="A8" s="210"/>
      <c r="B8" s="211"/>
      <c r="C8" s="29" t="s">
        <v>3</v>
      </c>
      <c r="D8" s="212"/>
      <c r="E8" s="179"/>
      <c r="F8" s="179"/>
      <c r="G8" s="179"/>
      <c r="H8" s="179"/>
      <c r="I8" s="179"/>
      <c r="J8" s="179"/>
      <c r="K8" s="179"/>
      <c r="L8" s="179"/>
      <c r="M8" s="179"/>
      <c r="N8" s="180"/>
    </row>
    <row r="9" spans="1:22" ht="31.5" customHeight="1">
      <c r="A9" s="210"/>
      <c r="B9" s="211"/>
      <c r="C9" s="39" t="s">
        <v>27</v>
      </c>
      <c r="D9" s="187"/>
      <c r="E9" s="188"/>
      <c r="F9" s="188"/>
      <c r="G9" s="188"/>
      <c r="H9" s="188"/>
      <c r="I9" s="188"/>
      <c r="J9" s="188"/>
      <c r="K9" s="188"/>
      <c r="L9" s="188"/>
      <c r="M9" s="188"/>
      <c r="N9" s="189"/>
    </row>
    <row r="10" spans="1:22" ht="20.25" customHeight="1">
      <c r="A10" s="210"/>
      <c r="B10" s="211"/>
      <c r="C10" s="40" t="s">
        <v>4</v>
      </c>
      <c r="D10" s="187"/>
      <c r="E10" s="188"/>
      <c r="F10" s="188"/>
      <c r="G10" s="188"/>
      <c r="H10" s="188"/>
      <c r="I10" s="188"/>
      <c r="J10" s="188"/>
      <c r="K10" s="188"/>
      <c r="L10" s="188"/>
      <c r="M10" s="188"/>
      <c r="N10" s="189"/>
    </row>
    <row r="11" spans="1:22" ht="20.25" customHeight="1">
      <c r="A11" s="210"/>
      <c r="B11" s="211"/>
      <c r="C11" s="40" t="s">
        <v>5</v>
      </c>
      <c r="D11" s="175"/>
      <c r="E11" s="176"/>
      <c r="F11" s="176"/>
      <c r="G11" s="176"/>
      <c r="H11" s="176"/>
      <c r="I11" s="176"/>
      <c r="J11" s="176"/>
      <c r="K11" s="176"/>
      <c r="L11" s="176"/>
      <c r="M11" s="176"/>
      <c r="N11" s="177"/>
    </row>
    <row r="12" spans="1:22" ht="20.25" customHeight="1" thickBot="1">
      <c r="A12" s="210"/>
      <c r="B12" s="211"/>
      <c r="C12" s="56" t="s">
        <v>6</v>
      </c>
      <c r="D12" s="178"/>
      <c r="E12" s="179"/>
      <c r="F12" s="179"/>
      <c r="G12" s="179"/>
      <c r="H12" s="179"/>
      <c r="I12" s="179"/>
      <c r="J12" s="179"/>
      <c r="K12" s="179"/>
      <c r="L12" s="179"/>
      <c r="M12" s="179"/>
      <c r="N12" s="180"/>
    </row>
    <row r="13" spans="1:22" ht="33" customHeight="1" thickTop="1">
      <c r="A13" s="170" t="s">
        <v>26</v>
      </c>
      <c r="B13" s="171"/>
      <c r="C13" s="171"/>
      <c r="D13" s="172"/>
      <c r="E13" s="173"/>
      <c r="F13" s="173"/>
      <c r="G13" s="173"/>
      <c r="H13" s="173"/>
      <c r="I13" s="173"/>
      <c r="J13" s="173"/>
      <c r="K13" s="173"/>
      <c r="L13" s="173"/>
      <c r="M13" s="173"/>
      <c r="N13" s="174"/>
    </row>
    <row r="14" spans="1:22" ht="33" customHeight="1">
      <c r="A14" s="181" t="s">
        <v>55</v>
      </c>
      <c r="B14" s="182"/>
      <c r="C14" s="183"/>
      <c r="D14" s="184"/>
      <c r="E14" s="185"/>
      <c r="F14" s="185"/>
      <c r="G14" s="185"/>
      <c r="H14" s="185"/>
      <c r="I14" s="185"/>
      <c r="J14" s="185"/>
      <c r="K14" s="185"/>
      <c r="L14" s="185"/>
      <c r="M14" s="185"/>
      <c r="N14" s="186"/>
    </row>
    <row r="15" spans="1:22" ht="20.25" customHeight="1">
      <c r="A15" s="167" t="s">
        <v>28</v>
      </c>
      <c r="B15" s="168"/>
      <c r="C15" s="34" t="s">
        <v>46</v>
      </c>
      <c r="D15" s="162"/>
      <c r="E15" s="163"/>
      <c r="F15" s="163"/>
      <c r="G15" s="163"/>
      <c r="H15" s="163"/>
      <c r="I15" s="163"/>
      <c r="J15" s="163"/>
      <c r="K15" s="163"/>
      <c r="L15" s="163"/>
      <c r="M15" s="163"/>
      <c r="N15" s="164"/>
    </row>
    <row r="16" spans="1:22" ht="20.25" customHeight="1">
      <c r="A16" s="167"/>
      <c r="B16" s="168"/>
      <c r="C16" s="33" t="s">
        <v>29</v>
      </c>
      <c r="D16" s="195"/>
      <c r="E16" s="196"/>
      <c r="F16" s="196"/>
      <c r="G16" s="196"/>
      <c r="H16" s="196"/>
      <c r="I16" s="196"/>
      <c r="J16" s="196"/>
      <c r="K16" s="196"/>
      <c r="L16" s="196"/>
      <c r="M16" s="196"/>
      <c r="N16" s="197"/>
    </row>
    <row r="17" spans="1:19" ht="20.25" customHeight="1">
      <c r="A17" s="167"/>
      <c r="B17" s="168"/>
      <c r="C17" s="35" t="s">
        <v>30</v>
      </c>
      <c r="D17" s="198" t="s">
        <v>76</v>
      </c>
      <c r="E17" s="199"/>
      <c r="F17" s="199"/>
      <c r="G17" s="199"/>
      <c r="H17" s="199"/>
      <c r="I17" s="199"/>
      <c r="J17" s="199"/>
      <c r="K17" s="199"/>
      <c r="L17" s="199"/>
      <c r="M17" s="199"/>
      <c r="N17" s="200"/>
    </row>
    <row r="18" spans="1:19" ht="20.25" customHeight="1">
      <c r="A18" s="165" t="s">
        <v>31</v>
      </c>
      <c r="B18" s="166"/>
      <c r="C18" s="36" t="s">
        <v>46</v>
      </c>
      <c r="D18" s="162"/>
      <c r="E18" s="163"/>
      <c r="F18" s="163"/>
      <c r="G18" s="163"/>
      <c r="H18" s="163"/>
      <c r="I18" s="163"/>
      <c r="J18" s="163"/>
      <c r="K18" s="163"/>
      <c r="L18" s="163"/>
      <c r="M18" s="163"/>
      <c r="N18" s="164"/>
    </row>
    <row r="19" spans="1:19" ht="20.25" customHeight="1">
      <c r="A19" s="165"/>
      <c r="B19" s="166"/>
      <c r="C19" s="33" t="s">
        <v>29</v>
      </c>
      <c r="D19" s="187"/>
      <c r="E19" s="188"/>
      <c r="F19" s="188"/>
      <c r="G19" s="188"/>
      <c r="H19" s="188"/>
      <c r="I19" s="188"/>
      <c r="J19" s="188"/>
      <c r="K19" s="188"/>
      <c r="L19" s="188"/>
      <c r="M19" s="188"/>
      <c r="N19" s="189"/>
    </row>
    <row r="20" spans="1:19" ht="20.25" customHeight="1">
      <c r="A20" s="165"/>
      <c r="B20" s="166"/>
      <c r="C20" s="35" t="s">
        <v>30</v>
      </c>
      <c r="D20" s="190" t="s">
        <v>76</v>
      </c>
      <c r="E20" s="191"/>
      <c r="F20" s="191"/>
      <c r="G20" s="191"/>
      <c r="H20" s="191"/>
      <c r="I20" s="191"/>
      <c r="J20" s="191"/>
      <c r="K20" s="191"/>
      <c r="L20" s="191"/>
      <c r="M20" s="191"/>
      <c r="N20" s="192"/>
    </row>
    <row r="21" spans="1:19" ht="20.25" customHeight="1">
      <c r="A21" s="193" t="s">
        <v>11</v>
      </c>
      <c r="B21" s="194"/>
      <c r="C21" s="182"/>
      <c r="D21" s="184" t="s">
        <v>76</v>
      </c>
      <c r="E21" s="185"/>
      <c r="F21" s="185"/>
      <c r="G21" s="185"/>
      <c r="H21" s="185"/>
      <c r="I21" s="185"/>
      <c r="J21" s="185"/>
      <c r="K21" s="185"/>
      <c r="L21" s="185"/>
      <c r="M21" s="185"/>
      <c r="N21" s="186"/>
    </row>
    <row r="22" spans="1:19" ht="20.25" customHeight="1">
      <c r="A22" s="217" t="s">
        <v>17</v>
      </c>
      <c r="B22" s="218"/>
      <c r="C22" s="7" t="s">
        <v>18</v>
      </c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3"/>
    </row>
    <row r="23" spans="1:19" ht="20.25" customHeight="1">
      <c r="A23" s="219"/>
      <c r="B23" s="220"/>
      <c r="C23" s="35" t="s">
        <v>19</v>
      </c>
      <c r="D23" s="190"/>
      <c r="E23" s="191"/>
      <c r="F23" s="191"/>
      <c r="G23" s="191"/>
      <c r="H23" s="191"/>
      <c r="I23" s="191"/>
      <c r="J23" s="191"/>
      <c r="K23" s="191"/>
      <c r="L23" s="191"/>
      <c r="M23" s="191"/>
      <c r="N23" s="192"/>
    </row>
    <row r="24" spans="1:19" ht="27" customHeight="1" thickBot="1">
      <c r="A24" s="224" t="s">
        <v>77</v>
      </c>
      <c r="B24" s="225"/>
      <c r="C24" s="225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8"/>
    </row>
    <row r="25" spans="1:19" ht="74.25" customHeight="1" thickBot="1">
      <c r="A25" s="214" t="s">
        <v>158</v>
      </c>
      <c r="B25" s="215"/>
      <c r="C25" s="216"/>
      <c r="D25" s="8" t="s">
        <v>32</v>
      </c>
      <c r="E25" s="58">
        <v>1</v>
      </c>
      <c r="F25" s="9" t="s">
        <v>20</v>
      </c>
      <c r="G25" s="231" t="s">
        <v>151</v>
      </c>
      <c r="H25" s="231"/>
      <c r="I25" s="231"/>
      <c r="J25" s="231"/>
      <c r="K25" s="231"/>
      <c r="L25" s="231"/>
      <c r="M25" s="231"/>
      <c r="N25" s="232"/>
    </row>
    <row r="26" spans="1:19" s="5" customFormat="1" ht="45" customHeight="1">
      <c r="A26" s="235" t="s">
        <v>154</v>
      </c>
      <c r="B26" s="236"/>
      <c r="C26" s="237"/>
      <c r="D26" s="241" t="s">
        <v>157</v>
      </c>
      <c r="E26" s="242"/>
      <c r="F26" s="242"/>
      <c r="G26" s="242"/>
      <c r="H26" s="243"/>
      <c r="I26" s="244" t="s">
        <v>34</v>
      </c>
      <c r="J26" s="246"/>
      <c r="K26" s="247"/>
      <c r="L26" s="247"/>
      <c r="M26" s="248"/>
      <c r="N26" s="229" t="s">
        <v>23</v>
      </c>
      <c r="O26" s="4"/>
      <c r="P26" s="3"/>
      <c r="Q26" s="4"/>
      <c r="R26" s="4"/>
      <c r="S26" s="4"/>
    </row>
    <row r="27" spans="1:19" s="5" customFormat="1" ht="25.5" customHeight="1" thickBot="1">
      <c r="A27" s="238"/>
      <c r="B27" s="239"/>
      <c r="C27" s="240"/>
      <c r="D27" s="264" t="s">
        <v>153</v>
      </c>
      <c r="E27" s="265"/>
      <c r="F27" s="265"/>
      <c r="G27" s="265"/>
      <c r="H27" s="266"/>
      <c r="I27" s="245"/>
      <c r="J27" s="249"/>
      <c r="K27" s="250"/>
      <c r="L27" s="250"/>
      <c r="M27" s="251"/>
      <c r="N27" s="230"/>
      <c r="O27" s="4"/>
      <c r="P27" s="4"/>
      <c r="Q27" s="4"/>
      <c r="R27" s="4"/>
      <c r="S27" s="4"/>
    </row>
    <row r="28" spans="1:19" s="5" customFormat="1" ht="25.5" customHeight="1">
      <c r="A28" s="258" t="s">
        <v>163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60"/>
      <c r="O28" s="4"/>
      <c r="P28" s="4"/>
      <c r="Q28" s="4"/>
      <c r="R28" s="4"/>
      <c r="S28" s="4"/>
    </row>
    <row r="29" spans="1:19" s="5" customFormat="1" ht="25.5" customHeight="1" thickBot="1">
      <c r="A29" s="261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3"/>
      <c r="O29" s="4"/>
      <c r="P29" s="4"/>
      <c r="Q29" s="4"/>
      <c r="R29" s="4"/>
      <c r="S29" s="4"/>
    </row>
    <row r="30" spans="1:19" ht="21" customHeight="1">
      <c r="A30" s="257" t="s">
        <v>35</v>
      </c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6"/>
    </row>
    <row r="31" spans="1:19" ht="21" customHeight="1">
      <c r="A31" s="257" t="s">
        <v>75</v>
      </c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6"/>
    </row>
    <row r="32" spans="1:19" ht="21" customHeight="1" thickBot="1">
      <c r="A32" s="169" t="s">
        <v>25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</row>
    <row r="33" spans="1:19" s="5" customFormat="1" ht="47.25" customHeight="1">
      <c r="A33" s="42" t="s">
        <v>56</v>
      </c>
      <c r="B33" s="252" t="s">
        <v>92</v>
      </c>
      <c r="C33" s="253"/>
      <c r="D33" s="254" t="s">
        <v>81</v>
      </c>
      <c r="E33" s="255"/>
      <c r="F33" s="255"/>
      <c r="G33" s="255"/>
      <c r="H33" s="255"/>
      <c r="I33" s="256"/>
      <c r="J33" s="43" t="s">
        <v>148</v>
      </c>
      <c r="K33" s="44" t="s">
        <v>149</v>
      </c>
      <c r="L33" s="45" t="s">
        <v>33</v>
      </c>
      <c r="M33" s="233" t="s">
        <v>91</v>
      </c>
      <c r="N33" s="234"/>
      <c r="O33" s="4"/>
      <c r="P33" s="4"/>
      <c r="Q33" s="4"/>
      <c r="R33" s="4"/>
      <c r="S33" s="4"/>
    </row>
    <row r="34" spans="1:19" s="5" customFormat="1" ht="20.25" customHeight="1">
      <c r="A34" s="30">
        <v>1</v>
      </c>
      <c r="B34" s="269"/>
      <c r="C34" s="270"/>
      <c r="D34" s="271"/>
      <c r="E34" s="272"/>
      <c r="F34" s="272"/>
      <c r="G34" s="272"/>
      <c r="H34" s="272"/>
      <c r="I34" s="273"/>
      <c r="J34" s="55"/>
      <c r="K34" s="55"/>
      <c r="L34" s="55"/>
      <c r="M34" s="159"/>
      <c r="N34" s="160"/>
      <c r="O34" s="4"/>
      <c r="P34" s="4"/>
      <c r="Q34" s="4"/>
      <c r="R34" s="4"/>
      <c r="S34" s="4"/>
    </row>
    <row r="35" spans="1:19" s="5" customFormat="1" ht="20.25" customHeight="1">
      <c r="A35" s="10">
        <v>2</v>
      </c>
      <c r="B35" s="156"/>
      <c r="C35" s="157"/>
      <c r="D35" s="158"/>
      <c r="E35" s="158"/>
      <c r="F35" s="158"/>
      <c r="G35" s="158"/>
      <c r="H35" s="158"/>
      <c r="I35" s="158"/>
      <c r="J35" s="55"/>
      <c r="K35" s="55"/>
      <c r="L35" s="55"/>
      <c r="M35" s="159"/>
      <c r="N35" s="160"/>
      <c r="O35" s="4"/>
      <c r="P35" s="4"/>
      <c r="Q35" s="4"/>
      <c r="R35" s="4"/>
      <c r="S35" s="4"/>
    </row>
    <row r="36" spans="1:19" s="5" customFormat="1" ht="20.25" customHeight="1">
      <c r="A36" s="10">
        <v>3</v>
      </c>
      <c r="B36" s="156"/>
      <c r="C36" s="157"/>
      <c r="D36" s="158"/>
      <c r="E36" s="158"/>
      <c r="F36" s="158"/>
      <c r="G36" s="158"/>
      <c r="H36" s="158"/>
      <c r="I36" s="158"/>
      <c r="J36" s="55"/>
      <c r="K36" s="55"/>
      <c r="L36" s="55"/>
      <c r="M36" s="159"/>
      <c r="N36" s="160"/>
      <c r="O36" s="4"/>
      <c r="P36" s="4"/>
      <c r="Q36" s="4"/>
      <c r="R36" s="4"/>
      <c r="S36" s="4"/>
    </row>
    <row r="37" spans="1:19" s="5" customFormat="1" ht="20.25" customHeight="1">
      <c r="A37" s="10">
        <v>4</v>
      </c>
      <c r="B37" s="156"/>
      <c r="C37" s="157"/>
      <c r="D37" s="158"/>
      <c r="E37" s="158"/>
      <c r="F37" s="158"/>
      <c r="G37" s="158"/>
      <c r="H37" s="158"/>
      <c r="I37" s="158"/>
      <c r="J37" s="55"/>
      <c r="K37" s="55"/>
      <c r="L37" s="55"/>
      <c r="M37" s="159"/>
      <c r="N37" s="160"/>
      <c r="O37" s="4"/>
      <c r="P37" s="4"/>
      <c r="Q37" s="4"/>
      <c r="R37" s="4"/>
      <c r="S37" s="4"/>
    </row>
    <row r="38" spans="1:19" s="5" customFormat="1" ht="20.25" customHeight="1">
      <c r="A38" s="10">
        <v>5</v>
      </c>
      <c r="B38" s="156"/>
      <c r="C38" s="157"/>
      <c r="D38" s="158"/>
      <c r="E38" s="158"/>
      <c r="F38" s="158"/>
      <c r="G38" s="158"/>
      <c r="H38" s="158"/>
      <c r="I38" s="158"/>
      <c r="J38" s="55"/>
      <c r="K38" s="55"/>
      <c r="L38" s="55"/>
      <c r="M38" s="159"/>
      <c r="N38" s="160"/>
      <c r="O38" s="4"/>
      <c r="P38" s="4"/>
      <c r="Q38" s="4"/>
      <c r="R38" s="4"/>
      <c r="S38" s="4"/>
    </row>
    <row r="39" spans="1:19" s="5" customFormat="1" ht="20.25" customHeight="1">
      <c r="A39" s="10">
        <v>6</v>
      </c>
      <c r="B39" s="156"/>
      <c r="C39" s="157"/>
      <c r="D39" s="158"/>
      <c r="E39" s="158"/>
      <c r="F39" s="158"/>
      <c r="G39" s="158"/>
      <c r="H39" s="158"/>
      <c r="I39" s="158"/>
      <c r="J39" s="55"/>
      <c r="K39" s="55"/>
      <c r="L39" s="55"/>
      <c r="M39" s="159"/>
      <c r="N39" s="160"/>
      <c r="O39" s="4"/>
      <c r="P39" s="4"/>
      <c r="Q39" s="4"/>
      <c r="R39" s="4"/>
      <c r="S39" s="4"/>
    </row>
    <row r="40" spans="1:19" s="5" customFormat="1" ht="20.25" customHeight="1">
      <c r="A40" s="10">
        <v>7</v>
      </c>
      <c r="B40" s="156"/>
      <c r="C40" s="157"/>
      <c r="D40" s="158"/>
      <c r="E40" s="158"/>
      <c r="F40" s="158"/>
      <c r="G40" s="158"/>
      <c r="H40" s="158"/>
      <c r="I40" s="158"/>
      <c r="J40" s="55"/>
      <c r="K40" s="55"/>
      <c r="L40" s="55"/>
      <c r="M40" s="159"/>
      <c r="N40" s="160"/>
      <c r="O40" s="4"/>
      <c r="P40" s="4"/>
      <c r="Q40" s="4"/>
      <c r="R40" s="4"/>
      <c r="S40" s="4"/>
    </row>
    <row r="41" spans="1:19" ht="20.25" customHeight="1">
      <c r="A41" s="10">
        <v>8</v>
      </c>
      <c r="B41" s="156"/>
      <c r="C41" s="157"/>
      <c r="D41" s="158"/>
      <c r="E41" s="158"/>
      <c r="F41" s="158"/>
      <c r="G41" s="158"/>
      <c r="H41" s="158"/>
      <c r="I41" s="158"/>
      <c r="J41" s="55"/>
      <c r="K41" s="55"/>
      <c r="L41" s="55"/>
      <c r="M41" s="159"/>
      <c r="N41" s="160"/>
    </row>
    <row r="42" spans="1:19" ht="20.25" customHeight="1">
      <c r="A42" s="10">
        <v>9</v>
      </c>
      <c r="B42" s="156"/>
      <c r="C42" s="157"/>
      <c r="D42" s="158"/>
      <c r="E42" s="158"/>
      <c r="F42" s="158"/>
      <c r="G42" s="158"/>
      <c r="H42" s="158"/>
      <c r="I42" s="158"/>
      <c r="J42" s="55"/>
      <c r="K42" s="55"/>
      <c r="L42" s="55"/>
      <c r="M42" s="159"/>
      <c r="N42" s="160"/>
    </row>
    <row r="43" spans="1:19" ht="20.25" customHeight="1">
      <c r="A43" s="10">
        <v>10</v>
      </c>
      <c r="B43" s="156"/>
      <c r="C43" s="157"/>
      <c r="D43" s="158"/>
      <c r="E43" s="158"/>
      <c r="F43" s="158"/>
      <c r="G43" s="158"/>
      <c r="H43" s="158"/>
      <c r="I43" s="158"/>
      <c r="J43" s="55"/>
      <c r="K43" s="55"/>
      <c r="L43" s="55"/>
      <c r="M43" s="159"/>
      <c r="N43" s="160"/>
    </row>
    <row r="44" spans="1:19" ht="20.25" customHeight="1">
      <c r="A44" s="10">
        <v>11</v>
      </c>
      <c r="B44" s="156"/>
      <c r="C44" s="157"/>
      <c r="D44" s="158"/>
      <c r="E44" s="158"/>
      <c r="F44" s="158"/>
      <c r="G44" s="158"/>
      <c r="H44" s="158"/>
      <c r="I44" s="158"/>
      <c r="J44" s="55"/>
      <c r="K44" s="55"/>
      <c r="L44" s="55"/>
      <c r="M44" s="159"/>
      <c r="N44" s="160"/>
    </row>
    <row r="45" spans="1:19" ht="20.25" customHeight="1">
      <c r="A45" s="10">
        <v>12</v>
      </c>
      <c r="B45" s="156"/>
      <c r="C45" s="157"/>
      <c r="D45" s="158"/>
      <c r="E45" s="158"/>
      <c r="F45" s="158"/>
      <c r="G45" s="158"/>
      <c r="H45" s="158"/>
      <c r="I45" s="158"/>
      <c r="J45" s="55"/>
      <c r="K45" s="55"/>
      <c r="L45" s="55"/>
      <c r="M45" s="159"/>
      <c r="N45" s="160"/>
    </row>
    <row r="46" spans="1:19" ht="20.25" customHeight="1">
      <c r="A46" s="10">
        <v>13</v>
      </c>
      <c r="B46" s="156"/>
      <c r="C46" s="157"/>
      <c r="D46" s="158"/>
      <c r="E46" s="158"/>
      <c r="F46" s="158"/>
      <c r="G46" s="158"/>
      <c r="H46" s="158"/>
      <c r="I46" s="158"/>
      <c r="J46" s="55"/>
      <c r="K46" s="55"/>
      <c r="L46" s="55"/>
      <c r="M46" s="159"/>
      <c r="N46" s="160"/>
    </row>
    <row r="47" spans="1:19" ht="20.25" customHeight="1">
      <c r="A47" s="10">
        <v>14</v>
      </c>
      <c r="B47" s="156"/>
      <c r="C47" s="157"/>
      <c r="D47" s="158"/>
      <c r="E47" s="158"/>
      <c r="F47" s="158"/>
      <c r="G47" s="158"/>
      <c r="H47" s="158"/>
      <c r="I47" s="158"/>
      <c r="J47" s="55"/>
      <c r="K47" s="55"/>
      <c r="L47" s="55"/>
      <c r="M47" s="159"/>
      <c r="N47" s="160"/>
    </row>
    <row r="48" spans="1:19" ht="20.25" customHeight="1">
      <c r="A48" s="10">
        <v>15</v>
      </c>
      <c r="B48" s="156"/>
      <c r="C48" s="157"/>
      <c r="D48" s="158"/>
      <c r="E48" s="158"/>
      <c r="F48" s="158"/>
      <c r="G48" s="158"/>
      <c r="H48" s="158"/>
      <c r="I48" s="158"/>
      <c r="J48" s="55"/>
      <c r="K48" s="55"/>
      <c r="L48" s="55"/>
      <c r="M48" s="159"/>
      <c r="N48" s="160"/>
    </row>
    <row r="49" spans="1:19" ht="20.25" customHeight="1">
      <c r="A49" s="10">
        <v>16</v>
      </c>
      <c r="B49" s="156"/>
      <c r="C49" s="157"/>
      <c r="D49" s="158"/>
      <c r="E49" s="158"/>
      <c r="F49" s="158"/>
      <c r="G49" s="158"/>
      <c r="H49" s="158"/>
      <c r="I49" s="158"/>
      <c r="J49" s="55"/>
      <c r="K49" s="55"/>
      <c r="L49" s="55"/>
      <c r="M49" s="159"/>
      <c r="N49" s="160"/>
    </row>
    <row r="50" spans="1:19" ht="20.25" customHeight="1">
      <c r="A50" s="10">
        <v>17</v>
      </c>
      <c r="B50" s="156"/>
      <c r="C50" s="157"/>
      <c r="D50" s="158"/>
      <c r="E50" s="158"/>
      <c r="F50" s="158"/>
      <c r="G50" s="158"/>
      <c r="H50" s="158"/>
      <c r="I50" s="158"/>
      <c r="J50" s="55"/>
      <c r="K50" s="55"/>
      <c r="L50" s="55"/>
      <c r="M50" s="159"/>
      <c r="N50" s="160"/>
    </row>
    <row r="51" spans="1:19" ht="20.25" customHeight="1">
      <c r="A51" s="10">
        <v>18</v>
      </c>
      <c r="B51" s="156"/>
      <c r="C51" s="157"/>
      <c r="D51" s="158"/>
      <c r="E51" s="158"/>
      <c r="F51" s="158"/>
      <c r="G51" s="158"/>
      <c r="H51" s="158"/>
      <c r="I51" s="158"/>
      <c r="J51" s="55"/>
      <c r="K51" s="55"/>
      <c r="L51" s="55"/>
      <c r="M51" s="159"/>
      <c r="N51" s="160"/>
    </row>
    <row r="52" spans="1:19" ht="20.25" customHeight="1">
      <c r="A52" s="10">
        <v>19</v>
      </c>
      <c r="B52" s="156"/>
      <c r="C52" s="157"/>
      <c r="D52" s="158"/>
      <c r="E52" s="158"/>
      <c r="F52" s="158"/>
      <c r="G52" s="158"/>
      <c r="H52" s="158"/>
      <c r="I52" s="158"/>
      <c r="J52" s="55"/>
      <c r="K52" s="55"/>
      <c r="L52" s="55"/>
      <c r="M52" s="159"/>
      <c r="N52" s="160"/>
    </row>
    <row r="53" spans="1:19" ht="20.25" customHeight="1">
      <c r="A53" s="127">
        <v>20</v>
      </c>
      <c r="B53" s="267"/>
      <c r="C53" s="268"/>
      <c r="D53" s="158"/>
      <c r="E53" s="158"/>
      <c r="F53" s="158"/>
      <c r="G53" s="158"/>
      <c r="H53" s="158"/>
      <c r="I53" s="158"/>
      <c r="J53" s="55"/>
      <c r="K53" s="55"/>
      <c r="L53" s="122"/>
      <c r="M53" s="159"/>
      <c r="N53" s="160"/>
    </row>
    <row r="54" spans="1:19" s="5" customFormat="1" ht="20.25" customHeight="1">
      <c r="A54" s="47">
        <v>21</v>
      </c>
      <c r="B54" s="152"/>
      <c r="C54" s="137"/>
      <c r="D54" s="153"/>
      <c r="E54" s="154"/>
      <c r="F54" s="154"/>
      <c r="G54" s="154"/>
      <c r="H54" s="154"/>
      <c r="I54" s="155"/>
      <c r="J54" s="59"/>
      <c r="K54" s="53"/>
      <c r="L54" s="61"/>
      <c r="M54" s="140"/>
      <c r="N54" s="141"/>
      <c r="O54" s="4"/>
      <c r="P54" s="4"/>
      <c r="Q54" s="4"/>
      <c r="R54" s="4"/>
      <c r="S54" s="4"/>
    </row>
    <row r="55" spans="1:19" s="5" customFormat="1" ht="20.25" customHeight="1">
      <c r="A55" s="10">
        <v>22</v>
      </c>
      <c r="B55" s="131"/>
      <c r="C55" s="132"/>
      <c r="D55" s="133"/>
      <c r="E55" s="133"/>
      <c r="F55" s="133"/>
      <c r="G55" s="133"/>
      <c r="H55" s="133"/>
      <c r="I55" s="133"/>
      <c r="J55" s="60"/>
      <c r="K55" s="55"/>
      <c r="L55" s="61"/>
      <c r="M55" s="134"/>
      <c r="N55" s="135"/>
      <c r="O55" s="4"/>
      <c r="P55" s="4"/>
      <c r="Q55" s="4"/>
      <c r="R55" s="4"/>
      <c r="S55" s="4"/>
    </row>
    <row r="56" spans="1:19" s="5" customFormat="1" ht="20.25" customHeight="1">
      <c r="A56" s="10">
        <v>23</v>
      </c>
      <c r="B56" s="131"/>
      <c r="C56" s="132"/>
      <c r="D56" s="133"/>
      <c r="E56" s="133"/>
      <c r="F56" s="133"/>
      <c r="G56" s="133"/>
      <c r="H56" s="133"/>
      <c r="I56" s="133"/>
      <c r="J56" s="60"/>
      <c r="K56" s="55"/>
      <c r="L56" s="61"/>
      <c r="M56" s="134"/>
      <c r="N56" s="135"/>
      <c r="O56" s="4"/>
      <c r="P56" s="4"/>
      <c r="Q56" s="4"/>
      <c r="R56" s="4"/>
      <c r="S56" s="4"/>
    </row>
    <row r="57" spans="1:19" s="5" customFormat="1" ht="20.25" customHeight="1">
      <c r="A57" s="10">
        <v>24</v>
      </c>
      <c r="B57" s="131"/>
      <c r="C57" s="132"/>
      <c r="D57" s="133"/>
      <c r="E57" s="133"/>
      <c r="F57" s="133"/>
      <c r="G57" s="133"/>
      <c r="H57" s="133"/>
      <c r="I57" s="133"/>
      <c r="J57" s="60"/>
      <c r="K57" s="55"/>
      <c r="L57" s="61"/>
      <c r="M57" s="134"/>
      <c r="N57" s="135"/>
      <c r="O57" s="4"/>
      <c r="P57" s="4"/>
      <c r="Q57" s="4"/>
      <c r="R57" s="4"/>
      <c r="S57" s="4"/>
    </row>
    <row r="58" spans="1:19" s="5" customFormat="1" ht="20.25" customHeight="1">
      <c r="A58" s="10">
        <v>25</v>
      </c>
      <c r="B58" s="131"/>
      <c r="C58" s="132"/>
      <c r="D58" s="133"/>
      <c r="E58" s="133"/>
      <c r="F58" s="133"/>
      <c r="G58" s="133"/>
      <c r="H58" s="133"/>
      <c r="I58" s="133"/>
      <c r="J58" s="60"/>
      <c r="K58" s="55"/>
      <c r="L58" s="61"/>
      <c r="M58" s="134"/>
      <c r="N58" s="135"/>
      <c r="O58" s="4"/>
      <c r="P58" s="4"/>
      <c r="Q58" s="4"/>
      <c r="R58" s="4"/>
      <c r="S58" s="4"/>
    </row>
    <row r="59" spans="1:19" s="5" customFormat="1" ht="20.25" customHeight="1">
      <c r="A59" s="10">
        <v>26</v>
      </c>
      <c r="B59" s="131"/>
      <c r="C59" s="132"/>
      <c r="D59" s="133"/>
      <c r="E59" s="133"/>
      <c r="F59" s="133"/>
      <c r="G59" s="133"/>
      <c r="H59" s="133"/>
      <c r="I59" s="133"/>
      <c r="J59" s="60"/>
      <c r="K59" s="55"/>
      <c r="L59" s="61"/>
      <c r="M59" s="134"/>
      <c r="N59" s="135"/>
      <c r="O59" s="4"/>
      <c r="P59" s="4"/>
      <c r="Q59" s="4"/>
      <c r="R59" s="4"/>
      <c r="S59" s="4"/>
    </row>
    <row r="60" spans="1:19" s="5" customFormat="1" ht="20.25" customHeight="1">
      <c r="A60" s="10">
        <v>27</v>
      </c>
      <c r="B60" s="131"/>
      <c r="C60" s="132"/>
      <c r="D60" s="133"/>
      <c r="E60" s="133"/>
      <c r="F60" s="133"/>
      <c r="G60" s="133"/>
      <c r="H60" s="133"/>
      <c r="I60" s="133"/>
      <c r="J60" s="60"/>
      <c r="K60" s="55"/>
      <c r="L60" s="61"/>
      <c r="M60" s="134"/>
      <c r="N60" s="135"/>
      <c r="O60" s="4"/>
      <c r="P60" s="4"/>
      <c r="Q60" s="4"/>
      <c r="R60" s="4"/>
      <c r="S60" s="4"/>
    </row>
    <row r="61" spans="1:19" s="5" customFormat="1" ht="20.25" customHeight="1">
      <c r="A61" s="10">
        <v>28</v>
      </c>
      <c r="B61" s="131"/>
      <c r="C61" s="132"/>
      <c r="D61" s="133"/>
      <c r="E61" s="133"/>
      <c r="F61" s="133"/>
      <c r="G61" s="133"/>
      <c r="H61" s="133"/>
      <c r="I61" s="133"/>
      <c r="J61" s="60"/>
      <c r="K61" s="55"/>
      <c r="L61" s="61"/>
      <c r="M61" s="134"/>
      <c r="N61" s="135"/>
      <c r="O61" s="4"/>
      <c r="P61" s="4"/>
      <c r="Q61" s="4"/>
      <c r="R61" s="4"/>
      <c r="S61" s="4"/>
    </row>
    <row r="62" spans="1:19" s="5" customFormat="1" ht="20.25" customHeight="1">
      <c r="A62" s="10">
        <v>29</v>
      </c>
      <c r="B62" s="131"/>
      <c r="C62" s="132"/>
      <c r="D62" s="133"/>
      <c r="E62" s="133"/>
      <c r="F62" s="133"/>
      <c r="G62" s="133"/>
      <c r="H62" s="133"/>
      <c r="I62" s="133"/>
      <c r="J62" s="60"/>
      <c r="K62" s="55"/>
      <c r="L62" s="61"/>
      <c r="M62" s="134"/>
      <c r="N62" s="135"/>
      <c r="O62" s="4"/>
      <c r="P62" s="4"/>
      <c r="Q62" s="4"/>
      <c r="R62" s="4"/>
      <c r="S62" s="4"/>
    </row>
    <row r="63" spans="1:19" s="5" customFormat="1" ht="20.25" customHeight="1">
      <c r="A63" s="10">
        <v>30</v>
      </c>
      <c r="B63" s="131"/>
      <c r="C63" s="132"/>
      <c r="D63" s="133"/>
      <c r="E63" s="133"/>
      <c r="F63" s="133"/>
      <c r="G63" s="133"/>
      <c r="H63" s="133"/>
      <c r="I63" s="133"/>
      <c r="J63" s="60"/>
      <c r="K63" s="55"/>
      <c r="L63" s="61"/>
      <c r="M63" s="134"/>
      <c r="N63" s="135"/>
      <c r="O63" s="4"/>
      <c r="P63" s="4"/>
      <c r="Q63" s="4"/>
      <c r="R63" s="4"/>
      <c r="S63" s="4"/>
    </row>
    <row r="64" spans="1:19" s="5" customFormat="1" ht="20.25" customHeight="1">
      <c r="A64" s="10">
        <v>31</v>
      </c>
      <c r="B64" s="131"/>
      <c r="C64" s="132"/>
      <c r="D64" s="133"/>
      <c r="E64" s="133"/>
      <c r="F64" s="133"/>
      <c r="G64" s="133"/>
      <c r="H64" s="133"/>
      <c r="I64" s="133"/>
      <c r="J64" s="60"/>
      <c r="K64" s="55"/>
      <c r="L64" s="61"/>
      <c r="M64" s="134"/>
      <c r="N64" s="135"/>
      <c r="O64" s="4"/>
      <c r="P64" s="4"/>
      <c r="Q64" s="4"/>
      <c r="R64" s="4"/>
      <c r="S64" s="4"/>
    </row>
    <row r="65" spans="1:19" s="5" customFormat="1" ht="20.25" customHeight="1">
      <c r="A65" s="10">
        <v>32</v>
      </c>
      <c r="B65" s="131"/>
      <c r="C65" s="132"/>
      <c r="D65" s="133"/>
      <c r="E65" s="133"/>
      <c r="F65" s="133"/>
      <c r="G65" s="133"/>
      <c r="H65" s="133"/>
      <c r="I65" s="133"/>
      <c r="J65" s="60"/>
      <c r="K65" s="55"/>
      <c r="L65" s="61"/>
      <c r="M65" s="134"/>
      <c r="N65" s="135"/>
      <c r="O65" s="4"/>
      <c r="P65" s="4"/>
      <c r="Q65" s="4"/>
      <c r="R65" s="4"/>
      <c r="S65" s="4"/>
    </row>
    <row r="66" spans="1:19" s="5" customFormat="1" ht="20.25" customHeight="1">
      <c r="A66" s="10">
        <v>33</v>
      </c>
      <c r="B66" s="131"/>
      <c r="C66" s="132"/>
      <c r="D66" s="133"/>
      <c r="E66" s="133"/>
      <c r="F66" s="133"/>
      <c r="G66" s="133"/>
      <c r="H66" s="133"/>
      <c r="I66" s="133"/>
      <c r="J66" s="60"/>
      <c r="K66" s="55"/>
      <c r="L66" s="61"/>
      <c r="M66" s="134"/>
      <c r="N66" s="135"/>
      <c r="O66" s="4"/>
      <c r="P66" s="4"/>
      <c r="Q66" s="4"/>
      <c r="R66" s="4"/>
      <c r="S66" s="4"/>
    </row>
    <row r="67" spans="1:19" s="5" customFormat="1" ht="20.25" customHeight="1">
      <c r="A67" s="10">
        <v>34</v>
      </c>
      <c r="B67" s="131"/>
      <c r="C67" s="132"/>
      <c r="D67" s="133"/>
      <c r="E67" s="133"/>
      <c r="F67" s="133"/>
      <c r="G67" s="133"/>
      <c r="H67" s="133"/>
      <c r="I67" s="133"/>
      <c r="J67" s="60"/>
      <c r="K67" s="55"/>
      <c r="L67" s="61"/>
      <c r="M67" s="134"/>
      <c r="N67" s="135"/>
      <c r="O67" s="4"/>
      <c r="P67" s="4"/>
      <c r="Q67" s="4"/>
      <c r="R67" s="4"/>
      <c r="S67" s="4"/>
    </row>
    <row r="68" spans="1:19" s="5" customFormat="1" ht="20.25" customHeight="1">
      <c r="A68" s="10">
        <v>35</v>
      </c>
      <c r="B68" s="131"/>
      <c r="C68" s="132"/>
      <c r="D68" s="133"/>
      <c r="E68" s="133"/>
      <c r="F68" s="133"/>
      <c r="G68" s="133"/>
      <c r="H68" s="133"/>
      <c r="I68" s="133"/>
      <c r="J68" s="60"/>
      <c r="K68" s="55"/>
      <c r="L68" s="61"/>
      <c r="M68" s="134"/>
      <c r="N68" s="135"/>
      <c r="O68" s="4"/>
      <c r="P68" s="4"/>
      <c r="Q68" s="4"/>
      <c r="R68" s="4"/>
      <c r="S68" s="4"/>
    </row>
    <row r="69" spans="1:19" s="5" customFormat="1" ht="20.25" customHeight="1">
      <c r="A69" s="10">
        <v>36</v>
      </c>
      <c r="B69" s="131"/>
      <c r="C69" s="132"/>
      <c r="D69" s="133"/>
      <c r="E69" s="133"/>
      <c r="F69" s="133"/>
      <c r="G69" s="133"/>
      <c r="H69" s="133"/>
      <c r="I69" s="133"/>
      <c r="J69" s="60"/>
      <c r="K69" s="55"/>
      <c r="L69" s="61"/>
      <c r="M69" s="134"/>
      <c r="N69" s="135"/>
      <c r="O69" s="4"/>
      <c r="P69" s="4"/>
      <c r="Q69" s="4"/>
      <c r="R69" s="4"/>
      <c r="S69" s="4"/>
    </row>
    <row r="70" spans="1:19" s="5" customFormat="1" ht="20.25" customHeight="1">
      <c r="A70" s="10">
        <v>37</v>
      </c>
      <c r="B70" s="131"/>
      <c r="C70" s="132"/>
      <c r="D70" s="133"/>
      <c r="E70" s="133"/>
      <c r="F70" s="133"/>
      <c r="G70" s="133"/>
      <c r="H70" s="133"/>
      <c r="I70" s="133"/>
      <c r="J70" s="60"/>
      <c r="K70" s="55"/>
      <c r="L70" s="61"/>
      <c r="M70" s="134"/>
      <c r="N70" s="135"/>
      <c r="O70" s="4"/>
      <c r="P70" s="4"/>
      <c r="Q70" s="4"/>
      <c r="R70" s="4"/>
      <c r="S70" s="4"/>
    </row>
    <row r="71" spans="1:19" s="5" customFormat="1" ht="20.25" customHeight="1">
      <c r="A71" s="10">
        <v>38</v>
      </c>
      <c r="B71" s="131"/>
      <c r="C71" s="132"/>
      <c r="D71" s="133"/>
      <c r="E71" s="133"/>
      <c r="F71" s="133"/>
      <c r="G71" s="133"/>
      <c r="H71" s="133"/>
      <c r="I71" s="133"/>
      <c r="J71" s="60"/>
      <c r="K71" s="55"/>
      <c r="L71" s="61"/>
      <c r="M71" s="134"/>
      <c r="N71" s="135"/>
      <c r="O71" s="4"/>
      <c r="P71" s="4"/>
      <c r="Q71" s="4"/>
      <c r="R71" s="4"/>
      <c r="S71" s="4"/>
    </row>
    <row r="72" spans="1:19" s="5" customFormat="1" ht="20.25" customHeight="1">
      <c r="A72" s="10">
        <v>39</v>
      </c>
      <c r="B72" s="131"/>
      <c r="C72" s="132"/>
      <c r="D72" s="133"/>
      <c r="E72" s="133"/>
      <c r="F72" s="133"/>
      <c r="G72" s="133"/>
      <c r="H72" s="133"/>
      <c r="I72" s="133"/>
      <c r="J72" s="60"/>
      <c r="K72" s="55"/>
      <c r="L72" s="61"/>
      <c r="M72" s="134"/>
      <c r="N72" s="135"/>
      <c r="O72" s="4"/>
      <c r="P72" s="4"/>
      <c r="Q72" s="4"/>
      <c r="R72" s="4"/>
      <c r="S72" s="4"/>
    </row>
    <row r="73" spans="1:19" s="5" customFormat="1" ht="20.25" customHeight="1">
      <c r="A73" s="10">
        <v>40</v>
      </c>
      <c r="B73" s="131"/>
      <c r="C73" s="132"/>
      <c r="D73" s="133"/>
      <c r="E73" s="133"/>
      <c r="F73" s="133"/>
      <c r="G73" s="133"/>
      <c r="H73" s="133"/>
      <c r="I73" s="133"/>
      <c r="J73" s="60"/>
      <c r="K73" s="55"/>
      <c r="L73" s="61"/>
      <c r="M73" s="134"/>
      <c r="N73" s="135"/>
      <c r="O73" s="4"/>
      <c r="P73" s="4"/>
      <c r="Q73" s="4"/>
      <c r="R73" s="4"/>
      <c r="S73" s="4"/>
    </row>
    <row r="74" spans="1:19" s="5" customFormat="1" ht="20.25" customHeight="1">
      <c r="A74" s="10">
        <v>41</v>
      </c>
      <c r="B74" s="131"/>
      <c r="C74" s="132"/>
      <c r="D74" s="133"/>
      <c r="E74" s="133"/>
      <c r="F74" s="133"/>
      <c r="G74" s="133"/>
      <c r="H74" s="133"/>
      <c r="I74" s="133"/>
      <c r="J74" s="60"/>
      <c r="K74" s="55"/>
      <c r="L74" s="61"/>
      <c r="M74" s="134"/>
      <c r="N74" s="135"/>
      <c r="O74" s="4"/>
      <c r="P74" s="4"/>
      <c r="Q74" s="4"/>
      <c r="R74" s="4"/>
      <c r="S74" s="4"/>
    </row>
    <row r="75" spans="1:19" s="5" customFormat="1" ht="20.25" customHeight="1">
      <c r="A75" s="10">
        <v>42</v>
      </c>
      <c r="B75" s="131"/>
      <c r="C75" s="132"/>
      <c r="D75" s="133"/>
      <c r="E75" s="133"/>
      <c r="F75" s="133"/>
      <c r="G75" s="133"/>
      <c r="H75" s="133"/>
      <c r="I75" s="133"/>
      <c r="J75" s="60"/>
      <c r="K75" s="55"/>
      <c r="L75" s="61"/>
      <c r="M75" s="134"/>
      <c r="N75" s="135"/>
      <c r="O75" s="4"/>
      <c r="P75" s="4"/>
      <c r="Q75" s="4"/>
      <c r="R75" s="4"/>
      <c r="S75" s="4"/>
    </row>
    <row r="76" spans="1:19" s="5" customFormat="1" ht="20.25" customHeight="1">
      <c r="A76" s="10">
        <v>43</v>
      </c>
      <c r="B76" s="131"/>
      <c r="C76" s="132"/>
      <c r="D76" s="133"/>
      <c r="E76" s="133"/>
      <c r="F76" s="133"/>
      <c r="G76" s="133"/>
      <c r="H76" s="133"/>
      <c r="I76" s="133"/>
      <c r="J76" s="60"/>
      <c r="K76" s="55"/>
      <c r="L76" s="61"/>
      <c r="M76" s="134"/>
      <c r="N76" s="135"/>
      <c r="O76" s="4"/>
      <c r="P76" s="4"/>
      <c r="Q76" s="4"/>
      <c r="R76" s="4"/>
      <c r="S76" s="4"/>
    </row>
    <row r="77" spans="1:19" s="5" customFormat="1" ht="20.25" customHeight="1">
      <c r="A77" s="10">
        <v>44</v>
      </c>
      <c r="B77" s="131"/>
      <c r="C77" s="132"/>
      <c r="D77" s="133"/>
      <c r="E77" s="133"/>
      <c r="F77" s="133"/>
      <c r="G77" s="133"/>
      <c r="H77" s="133"/>
      <c r="I77" s="133"/>
      <c r="J77" s="60"/>
      <c r="K77" s="55"/>
      <c r="L77" s="61"/>
      <c r="M77" s="134"/>
      <c r="N77" s="135"/>
      <c r="O77" s="4"/>
      <c r="P77" s="4"/>
      <c r="Q77" s="4"/>
      <c r="R77" s="4"/>
      <c r="S77" s="4"/>
    </row>
    <row r="78" spans="1:19" s="5" customFormat="1" ht="20.25" customHeight="1">
      <c r="A78" s="10">
        <v>45</v>
      </c>
      <c r="B78" s="131"/>
      <c r="C78" s="132"/>
      <c r="D78" s="133"/>
      <c r="E78" s="133"/>
      <c r="F78" s="133"/>
      <c r="G78" s="133"/>
      <c r="H78" s="133"/>
      <c r="I78" s="133"/>
      <c r="J78" s="60"/>
      <c r="K78" s="55"/>
      <c r="L78" s="61"/>
      <c r="M78" s="134"/>
      <c r="N78" s="135"/>
      <c r="O78" s="4"/>
      <c r="P78" s="4"/>
      <c r="Q78" s="4"/>
      <c r="R78" s="4"/>
      <c r="S78" s="4"/>
    </row>
    <row r="79" spans="1:19" s="5" customFormat="1" ht="20.25" customHeight="1">
      <c r="A79" s="10">
        <v>46</v>
      </c>
      <c r="B79" s="131"/>
      <c r="C79" s="132"/>
      <c r="D79" s="133"/>
      <c r="E79" s="133"/>
      <c r="F79" s="133"/>
      <c r="G79" s="133"/>
      <c r="H79" s="133"/>
      <c r="I79" s="133"/>
      <c r="J79" s="60"/>
      <c r="K79" s="55"/>
      <c r="L79" s="61"/>
      <c r="M79" s="134"/>
      <c r="N79" s="135"/>
      <c r="O79" s="4"/>
      <c r="P79" s="4"/>
      <c r="Q79" s="4"/>
      <c r="R79" s="4"/>
      <c r="S79" s="4"/>
    </row>
    <row r="80" spans="1:19" s="5" customFormat="1" ht="20.25" customHeight="1">
      <c r="A80" s="10">
        <v>47</v>
      </c>
      <c r="B80" s="131"/>
      <c r="C80" s="132"/>
      <c r="D80" s="133"/>
      <c r="E80" s="133"/>
      <c r="F80" s="133"/>
      <c r="G80" s="133"/>
      <c r="H80" s="133"/>
      <c r="I80" s="133"/>
      <c r="J80" s="60"/>
      <c r="K80" s="55"/>
      <c r="L80" s="61"/>
      <c r="M80" s="134"/>
      <c r="N80" s="135"/>
      <c r="O80" s="4"/>
      <c r="P80" s="4"/>
      <c r="Q80" s="4"/>
      <c r="R80" s="4"/>
      <c r="S80" s="4"/>
    </row>
    <row r="81" spans="1:19" s="5" customFormat="1" ht="20.25" customHeight="1">
      <c r="A81" s="10">
        <v>48</v>
      </c>
      <c r="B81" s="131"/>
      <c r="C81" s="132"/>
      <c r="D81" s="133"/>
      <c r="E81" s="133"/>
      <c r="F81" s="133"/>
      <c r="G81" s="133"/>
      <c r="H81" s="133"/>
      <c r="I81" s="133"/>
      <c r="J81" s="60"/>
      <c r="K81" s="55"/>
      <c r="L81" s="61"/>
      <c r="M81" s="134"/>
      <c r="N81" s="135"/>
      <c r="O81" s="4"/>
      <c r="P81" s="4"/>
      <c r="Q81" s="4"/>
      <c r="R81" s="4"/>
      <c r="S81" s="4"/>
    </row>
    <row r="82" spans="1:19" s="5" customFormat="1" ht="20.25" customHeight="1">
      <c r="A82" s="10">
        <v>49</v>
      </c>
      <c r="B82" s="131"/>
      <c r="C82" s="132"/>
      <c r="D82" s="133"/>
      <c r="E82" s="133"/>
      <c r="F82" s="133"/>
      <c r="G82" s="133"/>
      <c r="H82" s="133"/>
      <c r="I82" s="133"/>
      <c r="J82" s="60"/>
      <c r="K82" s="55"/>
      <c r="L82" s="61"/>
      <c r="M82" s="134"/>
      <c r="N82" s="135"/>
      <c r="O82" s="4"/>
      <c r="P82" s="4"/>
      <c r="Q82" s="4"/>
      <c r="R82" s="4"/>
      <c r="S82" s="4"/>
    </row>
    <row r="83" spans="1:19" s="5" customFormat="1" ht="20.25" customHeight="1">
      <c r="A83" s="10">
        <v>50</v>
      </c>
      <c r="B83" s="131"/>
      <c r="C83" s="132"/>
      <c r="D83" s="133"/>
      <c r="E83" s="133"/>
      <c r="F83" s="133"/>
      <c r="G83" s="133"/>
      <c r="H83" s="133"/>
      <c r="I83" s="133"/>
      <c r="J83" s="60"/>
      <c r="K83" s="55"/>
      <c r="L83" s="61"/>
      <c r="M83" s="134"/>
      <c r="N83" s="135"/>
      <c r="O83" s="4"/>
      <c r="P83" s="4"/>
      <c r="Q83" s="4"/>
      <c r="R83" s="4"/>
      <c r="S83" s="4"/>
    </row>
    <row r="84" spans="1:19" s="5" customFormat="1" ht="20.25" customHeight="1">
      <c r="A84" s="10">
        <v>51</v>
      </c>
      <c r="B84" s="131"/>
      <c r="C84" s="132"/>
      <c r="D84" s="133"/>
      <c r="E84" s="133"/>
      <c r="F84" s="133"/>
      <c r="G84" s="133"/>
      <c r="H84" s="133"/>
      <c r="I84" s="133"/>
      <c r="J84" s="60"/>
      <c r="K84" s="55"/>
      <c r="L84" s="61"/>
      <c r="M84" s="134"/>
      <c r="N84" s="135"/>
      <c r="O84" s="4"/>
      <c r="P84" s="4"/>
      <c r="Q84" s="4"/>
      <c r="R84" s="4"/>
      <c r="S84" s="4"/>
    </row>
    <row r="85" spans="1:19" s="5" customFormat="1" ht="20.25" customHeight="1">
      <c r="A85" s="28">
        <v>52</v>
      </c>
      <c r="B85" s="131"/>
      <c r="C85" s="132"/>
      <c r="D85" s="133"/>
      <c r="E85" s="133"/>
      <c r="F85" s="133"/>
      <c r="G85" s="133"/>
      <c r="H85" s="133"/>
      <c r="I85" s="133"/>
      <c r="J85" s="60"/>
      <c r="K85" s="55"/>
      <c r="L85" s="61"/>
      <c r="M85" s="134"/>
      <c r="N85" s="135"/>
      <c r="O85" s="4"/>
      <c r="P85" s="4"/>
      <c r="Q85" s="4"/>
      <c r="R85" s="4"/>
      <c r="S85" s="4"/>
    </row>
    <row r="86" spans="1:19" ht="20.25" customHeight="1">
      <c r="A86" s="28">
        <v>53</v>
      </c>
      <c r="B86" s="131"/>
      <c r="C86" s="132"/>
      <c r="D86" s="133"/>
      <c r="E86" s="133"/>
      <c r="F86" s="133"/>
      <c r="G86" s="133"/>
      <c r="H86" s="133"/>
      <c r="I86" s="133"/>
      <c r="J86" s="60"/>
      <c r="K86" s="55"/>
      <c r="L86" s="61"/>
      <c r="M86" s="134"/>
      <c r="N86" s="135"/>
    </row>
    <row r="87" spans="1:19" s="5" customFormat="1" ht="20.25" customHeight="1">
      <c r="A87" s="28">
        <v>54</v>
      </c>
      <c r="B87" s="131"/>
      <c r="C87" s="132"/>
      <c r="D87" s="133"/>
      <c r="E87" s="133"/>
      <c r="F87" s="133"/>
      <c r="G87" s="133"/>
      <c r="H87" s="133"/>
      <c r="I87" s="133"/>
      <c r="J87" s="60"/>
      <c r="K87" s="55"/>
      <c r="L87" s="61"/>
      <c r="M87" s="134"/>
      <c r="N87" s="135"/>
      <c r="O87" s="4"/>
      <c r="P87" s="4"/>
      <c r="Q87" s="4"/>
      <c r="R87" s="4"/>
      <c r="S87" s="4"/>
    </row>
    <row r="88" spans="1:19" s="5" customFormat="1" ht="20.25" customHeight="1">
      <c r="A88" s="28">
        <v>55</v>
      </c>
      <c r="B88" s="131"/>
      <c r="C88" s="132"/>
      <c r="D88" s="133"/>
      <c r="E88" s="133"/>
      <c r="F88" s="133"/>
      <c r="G88" s="133"/>
      <c r="H88" s="133"/>
      <c r="I88" s="133"/>
      <c r="J88" s="60"/>
      <c r="K88" s="55"/>
      <c r="L88" s="61"/>
      <c r="M88" s="134"/>
      <c r="N88" s="135"/>
      <c r="O88" s="4"/>
      <c r="P88" s="4"/>
      <c r="Q88" s="4"/>
      <c r="R88" s="4"/>
      <c r="S88" s="4"/>
    </row>
    <row r="89" spans="1:19" s="5" customFormat="1" ht="20.25" customHeight="1">
      <c r="A89" s="28">
        <v>56</v>
      </c>
      <c r="B89" s="131"/>
      <c r="C89" s="132"/>
      <c r="D89" s="133"/>
      <c r="E89" s="133"/>
      <c r="F89" s="133"/>
      <c r="G89" s="133"/>
      <c r="H89" s="133"/>
      <c r="I89" s="133"/>
      <c r="J89" s="60"/>
      <c r="K89" s="55"/>
      <c r="L89" s="61"/>
      <c r="M89" s="134"/>
      <c r="N89" s="135"/>
      <c r="O89" s="4"/>
      <c r="P89" s="4"/>
      <c r="Q89" s="4"/>
      <c r="R89" s="4"/>
      <c r="S89" s="4"/>
    </row>
    <row r="90" spans="1:19" s="5" customFormat="1" ht="20.25" customHeight="1">
      <c r="A90" s="28">
        <v>57</v>
      </c>
      <c r="B90" s="131"/>
      <c r="C90" s="132"/>
      <c r="D90" s="133"/>
      <c r="E90" s="133"/>
      <c r="F90" s="133"/>
      <c r="G90" s="133"/>
      <c r="H90" s="133"/>
      <c r="I90" s="133"/>
      <c r="J90" s="60"/>
      <c r="K90" s="55"/>
      <c r="L90" s="61"/>
      <c r="M90" s="134"/>
      <c r="N90" s="135"/>
      <c r="O90" s="4"/>
      <c r="P90" s="4"/>
      <c r="Q90" s="4"/>
      <c r="R90" s="4"/>
      <c r="S90" s="4"/>
    </row>
    <row r="91" spans="1:19" s="5" customFormat="1" ht="20.25" customHeight="1">
      <c r="A91" s="28">
        <v>58</v>
      </c>
      <c r="B91" s="131"/>
      <c r="C91" s="132"/>
      <c r="D91" s="133"/>
      <c r="E91" s="133"/>
      <c r="F91" s="133"/>
      <c r="G91" s="133"/>
      <c r="H91" s="133"/>
      <c r="I91" s="133"/>
      <c r="J91" s="60"/>
      <c r="K91" s="55"/>
      <c r="L91" s="61"/>
      <c r="M91" s="134"/>
      <c r="N91" s="135"/>
      <c r="O91" s="4"/>
      <c r="P91" s="4"/>
      <c r="Q91" s="4"/>
      <c r="R91" s="4"/>
      <c r="S91" s="4"/>
    </row>
    <row r="92" spans="1:19" s="5" customFormat="1" ht="20.25" customHeight="1">
      <c r="A92" s="28">
        <v>59</v>
      </c>
      <c r="B92" s="131"/>
      <c r="C92" s="132"/>
      <c r="D92" s="133"/>
      <c r="E92" s="133"/>
      <c r="F92" s="133"/>
      <c r="G92" s="133"/>
      <c r="H92" s="133"/>
      <c r="I92" s="133"/>
      <c r="J92" s="60"/>
      <c r="K92" s="55"/>
      <c r="L92" s="61"/>
      <c r="M92" s="134"/>
      <c r="N92" s="135"/>
      <c r="O92" s="4"/>
      <c r="P92" s="4"/>
      <c r="Q92" s="4"/>
      <c r="R92" s="4"/>
      <c r="S92" s="4"/>
    </row>
    <row r="93" spans="1:19" s="5" customFormat="1" ht="20.25" customHeight="1">
      <c r="A93" s="28">
        <v>60</v>
      </c>
      <c r="B93" s="136"/>
      <c r="C93" s="137"/>
      <c r="D93" s="147"/>
      <c r="E93" s="148"/>
      <c r="F93" s="148"/>
      <c r="G93" s="148"/>
      <c r="H93" s="148"/>
      <c r="I93" s="149"/>
      <c r="J93" s="60"/>
      <c r="K93" s="55"/>
      <c r="L93" s="61"/>
      <c r="M93" s="150"/>
      <c r="N93" s="151"/>
      <c r="O93" s="4"/>
      <c r="P93" s="4"/>
      <c r="Q93" s="4"/>
      <c r="R93" s="4"/>
      <c r="S93" s="4"/>
    </row>
    <row r="94" spans="1:19" s="5" customFormat="1" ht="20.25" customHeight="1">
      <c r="A94" s="28">
        <v>61</v>
      </c>
      <c r="B94" s="131"/>
      <c r="C94" s="132"/>
      <c r="D94" s="133"/>
      <c r="E94" s="133"/>
      <c r="F94" s="133"/>
      <c r="G94" s="133"/>
      <c r="H94" s="133"/>
      <c r="I94" s="133"/>
      <c r="J94" s="60"/>
      <c r="K94" s="55"/>
      <c r="L94" s="61"/>
      <c r="M94" s="134"/>
      <c r="N94" s="135"/>
      <c r="O94" s="4"/>
      <c r="P94" s="4"/>
      <c r="Q94" s="4"/>
      <c r="R94" s="4"/>
      <c r="S94" s="4"/>
    </row>
    <row r="95" spans="1:19" s="5" customFormat="1" ht="20.25" customHeight="1">
      <c r="A95" s="28">
        <v>62</v>
      </c>
      <c r="B95" s="131"/>
      <c r="C95" s="132"/>
      <c r="D95" s="133"/>
      <c r="E95" s="133"/>
      <c r="F95" s="133"/>
      <c r="G95" s="133"/>
      <c r="H95" s="133"/>
      <c r="I95" s="133"/>
      <c r="J95" s="60"/>
      <c r="K95" s="55"/>
      <c r="L95" s="61"/>
      <c r="M95" s="134"/>
      <c r="N95" s="135"/>
      <c r="O95" s="4"/>
      <c r="P95" s="4"/>
      <c r="Q95" s="4"/>
      <c r="R95" s="4"/>
      <c r="S95" s="4"/>
    </row>
    <row r="96" spans="1:19" s="5" customFormat="1" ht="20.25" customHeight="1">
      <c r="A96" s="28">
        <v>63</v>
      </c>
      <c r="B96" s="131"/>
      <c r="C96" s="132"/>
      <c r="D96" s="133"/>
      <c r="E96" s="133"/>
      <c r="F96" s="133"/>
      <c r="G96" s="133"/>
      <c r="H96" s="133"/>
      <c r="I96" s="133"/>
      <c r="J96" s="60"/>
      <c r="K96" s="55"/>
      <c r="L96" s="61"/>
      <c r="M96" s="134"/>
      <c r="N96" s="135"/>
      <c r="O96" s="4"/>
      <c r="P96" s="4"/>
      <c r="Q96" s="4"/>
      <c r="R96" s="4"/>
      <c r="S96" s="4"/>
    </row>
    <row r="97" spans="1:19" s="5" customFormat="1" ht="20.25" customHeight="1">
      <c r="A97" s="28">
        <v>64</v>
      </c>
      <c r="B97" s="131"/>
      <c r="C97" s="132"/>
      <c r="D97" s="133"/>
      <c r="E97" s="133"/>
      <c r="F97" s="133"/>
      <c r="G97" s="133"/>
      <c r="H97" s="133"/>
      <c r="I97" s="133"/>
      <c r="J97" s="60"/>
      <c r="K97" s="55"/>
      <c r="L97" s="61"/>
      <c r="M97" s="134"/>
      <c r="N97" s="135"/>
      <c r="O97" s="4"/>
      <c r="P97" s="4"/>
      <c r="Q97" s="4"/>
      <c r="R97" s="4"/>
      <c r="S97" s="4"/>
    </row>
    <row r="98" spans="1:19" s="5" customFormat="1" ht="20.25" customHeight="1">
      <c r="A98" s="28">
        <v>65</v>
      </c>
      <c r="B98" s="131"/>
      <c r="C98" s="132"/>
      <c r="D98" s="133"/>
      <c r="E98" s="133"/>
      <c r="F98" s="133"/>
      <c r="G98" s="133"/>
      <c r="H98" s="133"/>
      <c r="I98" s="133"/>
      <c r="J98" s="60"/>
      <c r="K98" s="55"/>
      <c r="L98" s="61"/>
      <c r="M98" s="134"/>
      <c r="N98" s="135"/>
      <c r="O98" s="4"/>
      <c r="P98" s="4"/>
      <c r="Q98" s="4"/>
      <c r="R98" s="4"/>
      <c r="S98" s="4"/>
    </row>
    <row r="99" spans="1:19" s="5" customFormat="1" ht="20.25" customHeight="1">
      <c r="A99" s="28">
        <v>66</v>
      </c>
      <c r="B99" s="131"/>
      <c r="C99" s="132"/>
      <c r="D99" s="133"/>
      <c r="E99" s="133"/>
      <c r="F99" s="133"/>
      <c r="G99" s="133"/>
      <c r="H99" s="133"/>
      <c r="I99" s="133"/>
      <c r="J99" s="60"/>
      <c r="K99" s="55"/>
      <c r="L99" s="61"/>
      <c r="M99" s="134"/>
      <c r="N99" s="135"/>
      <c r="O99" s="4"/>
      <c r="P99" s="4"/>
      <c r="Q99" s="4"/>
      <c r="R99" s="4"/>
      <c r="S99" s="4"/>
    </row>
    <row r="100" spans="1:19" s="5" customFormat="1" ht="20.25" customHeight="1">
      <c r="A100" s="28">
        <v>67</v>
      </c>
      <c r="B100" s="131"/>
      <c r="C100" s="132"/>
      <c r="D100" s="133"/>
      <c r="E100" s="133"/>
      <c r="F100" s="133"/>
      <c r="G100" s="133"/>
      <c r="H100" s="133"/>
      <c r="I100" s="133"/>
      <c r="J100" s="60"/>
      <c r="K100" s="55"/>
      <c r="L100" s="61"/>
      <c r="M100" s="134"/>
      <c r="N100" s="135"/>
      <c r="O100" s="4"/>
      <c r="P100" s="4"/>
      <c r="Q100" s="4"/>
      <c r="R100" s="4"/>
      <c r="S100" s="4"/>
    </row>
    <row r="101" spans="1:19" s="5" customFormat="1" ht="20.25" customHeight="1">
      <c r="A101" s="28">
        <v>68</v>
      </c>
      <c r="B101" s="131"/>
      <c r="C101" s="132"/>
      <c r="D101" s="133"/>
      <c r="E101" s="133"/>
      <c r="F101" s="133"/>
      <c r="G101" s="133"/>
      <c r="H101" s="133"/>
      <c r="I101" s="133"/>
      <c r="J101" s="60"/>
      <c r="K101" s="55"/>
      <c r="L101" s="61"/>
      <c r="M101" s="134"/>
      <c r="N101" s="135"/>
      <c r="O101" s="4"/>
      <c r="P101" s="4"/>
      <c r="Q101" s="4"/>
      <c r="R101" s="4"/>
      <c r="S101" s="4"/>
    </row>
    <row r="102" spans="1:19" s="5" customFormat="1" ht="20.25" customHeight="1">
      <c r="A102" s="10">
        <v>69</v>
      </c>
      <c r="B102" s="131"/>
      <c r="C102" s="132"/>
      <c r="D102" s="133"/>
      <c r="E102" s="133"/>
      <c r="F102" s="133"/>
      <c r="G102" s="133"/>
      <c r="H102" s="133"/>
      <c r="I102" s="133"/>
      <c r="J102" s="60"/>
      <c r="K102" s="55"/>
      <c r="L102" s="61"/>
      <c r="M102" s="134"/>
      <c r="N102" s="135"/>
      <c r="O102" s="4"/>
      <c r="P102" s="4"/>
      <c r="Q102" s="4"/>
      <c r="R102" s="4"/>
      <c r="S102" s="4"/>
    </row>
    <row r="103" spans="1:19" s="5" customFormat="1" ht="20.25" customHeight="1">
      <c r="A103" s="10">
        <v>70</v>
      </c>
      <c r="B103" s="131"/>
      <c r="C103" s="132"/>
      <c r="D103" s="133"/>
      <c r="E103" s="133"/>
      <c r="F103" s="133"/>
      <c r="G103" s="133"/>
      <c r="H103" s="133"/>
      <c r="I103" s="133"/>
      <c r="J103" s="60"/>
      <c r="K103" s="55"/>
      <c r="L103" s="61"/>
      <c r="M103" s="134"/>
      <c r="N103" s="135"/>
      <c r="O103" s="4"/>
      <c r="P103" s="4"/>
      <c r="Q103" s="4"/>
      <c r="R103" s="4"/>
      <c r="S103" s="4"/>
    </row>
    <row r="104" spans="1:19" s="5" customFormat="1" ht="20.25" customHeight="1">
      <c r="A104" s="10">
        <v>71</v>
      </c>
      <c r="B104" s="131"/>
      <c r="C104" s="132"/>
      <c r="D104" s="133"/>
      <c r="E104" s="133"/>
      <c r="F104" s="133"/>
      <c r="G104" s="133"/>
      <c r="H104" s="133"/>
      <c r="I104" s="133"/>
      <c r="J104" s="60"/>
      <c r="K104" s="55"/>
      <c r="L104" s="61"/>
      <c r="M104" s="134"/>
      <c r="N104" s="135"/>
      <c r="O104" s="4"/>
      <c r="P104" s="4"/>
      <c r="Q104" s="4"/>
      <c r="R104" s="4"/>
      <c r="S104" s="4"/>
    </row>
    <row r="105" spans="1:19" s="5" customFormat="1" ht="20.25" customHeight="1">
      <c r="A105" s="10">
        <v>72</v>
      </c>
      <c r="B105" s="131"/>
      <c r="C105" s="132"/>
      <c r="D105" s="133"/>
      <c r="E105" s="133"/>
      <c r="F105" s="133"/>
      <c r="G105" s="133"/>
      <c r="H105" s="133"/>
      <c r="I105" s="133"/>
      <c r="J105" s="60"/>
      <c r="K105" s="55"/>
      <c r="L105" s="61"/>
      <c r="M105" s="134"/>
      <c r="N105" s="135"/>
      <c r="O105" s="4"/>
      <c r="P105" s="4"/>
      <c r="Q105" s="4"/>
      <c r="R105" s="4"/>
      <c r="S105" s="4"/>
    </row>
    <row r="106" spans="1:19" s="5" customFormat="1" ht="20.25" customHeight="1">
      <c r="A106" s="10">
        <v>73</v>
      </c>
      <c r="B106" s="131"/>
      <c r="C106" s="132"/>
      <c r="D106" s="133"/>
      <c r="E106" s="133"/>
      <c r="F106" s="133"/>
      <c r="G106" s="133"/>
      <c r="H106" s="133"/>
      <c r="I106" s="133"/>
      <c r="J106" s="60"/>
      <c r="K106" s="55"/>
      <c r="L106" s="61"/>
      <c r="M106" s="134"/>
      <c r="N106" s="135"/>
      <c r="O106" s="4"/>
      <c r="P106" s="4"/>
      <c r="Q106" s="4"/>
      <c r="R106" s="4"/>
      <c r="S106" s="4"/>
    </row>
    <row r="107" spans="1:19" s="5" customFormat="1" ht="20.25" customHeight="1">
      <c r="A107" s="10">
        <v>74</v>
      </c>
      <c r="B107" s="131"/>
      <c r="C107" s="132"/>
      <c r="D107" s="133"/>
      <c r="E107" s="133"/>
      <c r="F107" s="133"/>
      <c r="G107" s="133"/>
      <c r="H107" s="133"/>
      <c r="I107" s="133"/>
      <c r="J107" s="60"/>
      <c r="K107" s="55"/>
      <c r="L107" s="61"/>
      <c r="M107" s="134"/>
      <c r="N107" s="135"/>
      <c r="O107" s="4"/>
      <c r="P107" s="4"/>
      <c r="Q107" s="4"/>
      <c r="R107" s="4"/>
      <c r="S107" s="4"/>
    </row>
    <row r="108" spans="1:19" s="5" customFormat="1" ht="20.25" customHeight="1">
      <c r="A108" s="10">
        <v>75</v>
      </c>
      <c r="B108" s="131"/>
      <c r="C108" s="132"/>
      <c r="D108" s="133"/>
      <c r="E108" s="133"/>
      <c r="F108" s="133"/>
      <c r="G108" s="133"/>
      <c r="H108" s="133"/>
      <c r="I108" s="133"/>
      <c r="J108" s="60"/>
      <c r="K108" s="55"/>
      <c r="L108" s="61"/>
      <c r="M108" s="134"/>
      <c r="N108" s="135"/>
      <c r="O108" s="4"/>
      <c r="P108" s="4"/>
      <c r="Q108" s="4"/>
      <c r="R108" s="4"/>
      <c r="S108" s="4"/>
    </row>
    <row r="109" spans="1:19" s="5" customFormat="1" ht="20.25" customHeight="1">
      <c r="A109" s="10">
        <v>76</v>
      </c>
      <c r="B109" s="131"/>
      <c r="C109" s="132"/>
      <c r="D109" s="133"/>
      <c r="E109" s="133"/>
      <c r="F109" s="133"/>
      <c r="G109" s="133"/>
      <c r="H109" s="133"/>
      <c r="I109" s="133"/>
      <c r="J109" s="60"/>
      <c r="K109" s="55"/>
      <c r="L109" s="61"/>
      <c r="M109" s="134"/>
      <c r="N109" s="135"/>
      <c r="O109" s="4"/>
      <c r="P109" s="4"/>
      <c r="Q109" s="4"/>
      <c r="R109" s="4"/>
      <c r="S109" s="4"/>
    </row>
    <row r="110" spans="1:19" s="5" customFormat="1" ht="20.25" customHeight="1">
      <c r="A110" s="10">
        <v>77</v>
      </c>
      <c r="B110" s="131"/>
      <c r="C110" s="132"/>
      <c r="D110" s="133"/>
      <c r="E110" s="133"/>
      <c r="F110" s="133"/>
      <c r="G110" s="133"/>
      <c r="H110" s="133"/>
      <c r="I110" s="133"/>
      <c r="J110" s="60"/>
      <c r="K110" s="55"/>
      <c r="L110" s="61"/>
      <c r="M110" s="134"/>
      <c r="N110" s="135"/>
      <c r="O110" s="4"/>
      <c r="P110" s="4"/>
      <c r="Q110" s="4"/>
      <c r="R110" s="4"/>
      <c r="S110" s="4"/>
    </row>
    <row r="111" spans="1:19" s="5" customFormat="1" ht="20.25" customHeight="1">
      <c r="A111" s="10">
        <v>78</v>
      </c>
      <c r="B111" s="131"/>
      <c r="C111" s="132"/>
      <c r="D111" s="133"/>
      <c r="E111" s="133"/>
      <c r="F111" s="133"/>
      <c r="G111" s="133"/>
      <c r="H111" s="133"/>
      <c r="I111" s="133"/>
      <c r="J111" s="60"/>
      <c r="K111" s="55"/>
      <c r="L111" s="61"/>
      <c r="M111" s="134"/>
      <c r="N111" s="135"/>
      <c r="O111" s="4"/>
      <c r="P111" s="4"/>
      <c r="Q111" s="4"/>
      <c r="R111" s="4"/>
      <c r="S111" s="4"/>
    </row>
    <row r="112" spans="1:19" s="5" customFormat="1" ht="20.25" customHeight="1">
      <c r="A112" s="10">
        <v>79</v>
      </c>
      <c r="B112" s="131"/>
      <c r="C112" s="132"/>
      <c r="D112" s="133"/>
      <c r="E112" s="133"/>
      <c r="F112" s="133"/>
      <c r="G112" s="133"/>
      <c r="H112" s="133"/>
      <c r="I112" s="133"/>
      <c r="J112" s="60"/>
      <c r="K112" s="55"/>
      <c r="L112" s="61"/>
      <c r="M112" s="134"/>
      <c r="N112" s="135"/>
      <c r="O112" s="4"/>
      <c r="P112" s="4"/>
      <c r="Q112" s="4"/>
      <c r="R112" s="4"/>
      <c r="S112" s="4"/>
    </row>
    <row r="113" spans="1:19" s="5" customFormat="1" ht="20.25" customHeight="1">
      <c r="A113" s="10">
        <v>80</v>
      </c>
      <c r="B113" s="131"/>
      <c r="C113" s="132"/>
      <c r="D113" s="133"/>
      <c r="E113" s="133"/>
      <c r="F113" s="133"/>
      <c r="G113" s="133"/>
      <c r="H113" s="133"/>
      <c r="I113" s="133"/>
      <c r="J113" s="60"/>
      <c r="K113" s="55"/>
      <c r="L113" s="61"/>
      <c r="M113" s="134"/>
      <c r="N113" s="135"/>
      <c r="O113" s="4"/>
      <c r="P113" s="4"/>
      <c r="Q113" s="4"/>
      <c r="R113" s="4"/>
      <c r="S113" s="4"/>
    </row>
    <row r="114" spans="1:19" s="5" customFormat="1" ht="20.25" customHeight="1">
      <c r="A114" s="10">
        <v>81</v>
      </c>
      <c r="B114" s="131"/>
      <c r="C114" s="132"/>
      <c r="D114" s="133"/>
      <c r="E114" s="133"/>
      <c r="F114" s="133"/>
      <c r="G114" s="133"/>
      <c r="H114" s="133"/>
      <c r="I114" s="133"/>
      <c r="J114" s="60"/>
      <c r="K114" s="55"/>
      <c r="L114" s="61"/>
      <c r="M114" s="134"/>
      <c r="N114" s="135"/>
      <c r="O114" s="4"/>
      <c r="P114" s="4"/>
      <c r="Q114" s="4"/>
      <c r="R114" s="4"/>
      <c r="S114" s="4"/>
    </row>
    <row r="115" spans="1:19" s="5" customFormat="1" ht="20.25" customHeight="1">
      <c r="A115" s="10">
        <v>82</v>
      </c>
      <c r="B115" s="131"/>
      <c r="C115" s="132"/>
      <c r="D115" s="133"/>
      <c r="E115" s="133"/>
      <c r="F115" s="133"/>
      <c r="G115" s="133"/>
      <c r="H115" s="133"/>
      <c r="I115" s="133"/>
      <c r="J115" s="60"/>
      <c r="K115" s="55"/>
      <c r="L115" s="61"/>
      <c r="M115" s="134"/>
      <c r="N115" s="135"/>
      <c r="O115" s="4"/>
      <c r="P115" s="4"/>
      <c r="Q115" s="4"/>
      <c r="R115" s="4"/>
      <c r="S115" s="4"/>
    </row>
    <row r="116" spans="1:19" s="5" customFormat="1" ht="20.25" customHeight="1">
      <c r="A116" s="10">
        <v>83</v>
      </c>
      <c r="B116" s="131"/>
      <c r="C116" s="132"/>
      <c r="D116" s="133"/>
      <c r="E116" s="133"/>
      <c r="F116" s="133"/>
      <c r="G116" s="133"/>
      <c r="H116" s="133"/>
      <c r="I116" s="133"/>
      <c r="J116" s="60"/>
      <c r="K116" s="55"/>
      <c r="L116" s="61"/>
      <c r="M116" s="134"/>
      <c r="N116" s="135"/>
      <c r="O116" s="4"/>
      <c r="P116" s="4"/>
      <c r="Q116" s="4"/>
      <c r="R116" s="4"/>
      <c r="S116" s="4"/>
    </row>
    <row r="117" spans="1:19" s="5" customFormat="1" ht="20.25" customHeight="1">
      <c r="A117" s="10">
        <v>84</v>
      </c>
      <c r="B117" s="131"/>
      <c r="C117" s="132"/>
      <c r="D117" s="133"/>
      <c r="E117" s="133"/>
      <c r="F117" s="133"/>
      <c r="G117" s="133"/>
      <c r="H117" s="133"/>
      <c r="I117" s="133"/>
      <c r="J117" s="60"/>
      <c r="K117" s="55"/>
      <c r="L117" s="61"/>
      <c r="M117" s="134"/>
      <c r="N117" s="135"/>
      <c r="O117" s="4"/>
      <c r="P117" s="4"/>
      <c r="Q117" s="4"/>
      <c r="R117" s="4"/>
      <c r="S117" s="4"/>
    </row>
    <row r="118" spans="1:19" ht="20.25" customHeight="1">
      <c r="A118" s="10">
        <v>85</v>
      </c>
      <c r="B118" s="131"/>
      <c r="C118" s="132"/>
      <c r="D118" s="133"/>
      <c r="E118" s="133"/>
      <c r="F118" s="133"/>
      <c r="G118" s="133"/>
      <c r="H118" s="133"/>
      <c r="I118" s="133"/>
      <c r="J118" s="60"/>
      <c r="K118" s="55"/>
      <c r="L118" s="61"/>
      <c r="M118" s="134"/>
      <c r="N118" s="135"/>
    </row>
    <row r="119" spans="1:19" ht="20.25" customHeight="1">
      <c r="A119" s="10">
        <v>86</v>
      </c>
      <c r="B119" s="131"/>
      <c r="C119" s="132"/>
      <c r="D119" s="133"/>
      <c r="E119" s="133"/>
      <c r="F119" s="133"/>
      <c r="G119" s="133"/>
      <c r="H119" s="133"/>
      <c r="I119" s="133"/>
      <c r="J119" s="60"/>
      <c r="K119" s="55"/>
      <c r="L119" s="61"/>
      <c r="M119" s="134"/>
      <c r="N119" s="135"/>
    </row>
    <row r="120" spans="1:19" s="5" customFormat="1" ht="20.25" customHeight="1">
      <c r="A120" s="10">
        <v>87</v>
      </c>
      <c r="B120" s="131"/>
      <c r="C120" s="132"/>
      <c r="D120" s="133"/>
      <c r="E120" s="133"/>
      <c r="F120" s="133"/>
      <c r="G120" s="133"/>
      <c r="H120" s="133"/>
      <c r="I120" s="133"/>
      <c r="J120" s="60"/>
      <c r="K120" s="55"/>
      <c r="L120" s="61"/>
      <c r="M120" s="134"/>
      <c r="N120" s="135"/>
      <c r="O120" s="4"/>
      <c r="P120" s="4"/>
      <c r="Q120" s="4"/>
      <c r="R120" s="4"/>
      <c r="S120" s="4"/>
    </row>
    <row r="121" spans="1:19" s="5" customFormat="1" ht="20.25" customHeight="1">
      <c r="A121" s="10">
        <v>88</v>
      </c>
      <c r="B121" s="131"/>
      <c r="C121" s="132"/>
      <c r="D121" s="133"/>
      <c r="E121" s="133"/>
      <c r="F121" s="133"/>
      <c r="G121" s="133"/>
      <c r="H121" s="133"/>
      <c r="I121" s="133"/>
      <c r="J121" s="60"/>
      <c r="K121" s="55"/>
      <c r="L121" s="61"/>
      <c r="M121" s="134"/>
      <c r="N121" s="135"/>
      <c r="O121" s="4"/>
      <c r="P121" s="4"/>
      <c r="Q121" s="4"/>
      <c r="R121" s="4"/>
      <c r="S121" s="4"/>
    </row>
    <row r="122" spans="1:19" s="5" customFormat="1" ht="20.25" customHeight="1">
      <c r="A122" s="10">
        <v>89</v>
      </c>
      <c r="B122" s="131"/>
      <c r="C122" s="132"/>
      <c r="D122" s="133"/>
      <c r="E122" s="133"/>
      <c r="F122" s="133"/>
      <c r="G122" s="133"/>
      <c r="H122" s="133"/>
      <c r="I122" s="133"/>
      <c r="J122" s="60"/>
      <c r="K122" s="55"/>
      <c r="L122" s="61"/>
      <c r="M122" s="134"/>
      <c r="N122" s="135"/>
      <c r="O122" s="4"/>
      <c r="P122" s="4"/>
      <c r="Q122" s="4"/>
      <c r="R122" s="4"/>
      <c r="S122" s="4"/>
    </row>
    <row r="123" spans="1:19" s="5" customFormat="1" ht="20.25" customHeight="1">
      <c r="A123" s="10">
        <v>90</v>
      </c>
      <c r="B123" s="131"/>
      <c r="C123" s="132"/>
      <c r="D123" s="133"/>
      <c r="E123" s="133"/>
      <c r="F123" s="133"/>
      <c r="G123" s="133"/>
      <c r="H123" s="133"/>
      <c r="I123" s="133"/>
      <c r="J123" s="60"/>
      <c r="K123" s="55"/>
      <c r="L123" s="61"/>
      <c r="M123" s="134"/>
      <c r="N123" s="135"/>
      <c r="O123" s="4"/>
      <c r="P123" s="4"/>
      <c r="Q123" s="4"/>
      <c r="R123" s="4"/>
      <c r="S123" s="4"/>
    </row>
    <row r="124" spans="1:19" s="5" customFormat="1" ht="20.25" customHeight="1">
      <c r="A124" s="10">
        <v>91</v>
      </c>
      <c r="B124" s="131"/>
      <c r="C124" s="132"/>
      <c r="D124" s="133"/>
      <c r="E124" s="133"/>
      <c r="F124" s="133"/>
      <c r="G124" s="133"/>
      <c r="H124" s="133"/>
      <c r="I124" s="133"/>
      <c r="J124" s="60"/>
      <c r="K124" s="55"/>
      <c r="L124" s="61"/>
      <c r="M124" s="134"/>
      <c r="N124" s="135"/>
      <c r="O124" s="4"/>
      <c r="P124" s="4"/>
      <c r="Q124" s="4"/>
      <c r="R124" s="4"/>
      <c r="S124" s="4"/>
    </row>
    <row r="125" spans="1:19" s="5" customFormat="1" ht="20.25" customHeight="1">
      <c r="A125" s="10">
        <v>92</v>
      </c>
      <c r="B125" s="131"/>
      <c r="C125" s="132"/>
      <c r="D125" s="133"/>
      <c r="E125" s="133"/>
      <c r="F125" s="133"/>
      <c r="G125" s="133"/>
      <c r="H125" s="133"/>
      <c r="I125" s="133"/>
      <c r="J125" s="60"/>
      <c r="K125" s="55"/>
      <c r="L125" s="61"/>
      <c r="M125" s="134"/>
      <c r="N125" s="135"/>
      <c r="O125" s="4"/>
      <c r="P125" s="4"/>
      <c r="Q125" s="4"/>
      <c r="R125" s="4"/>
      <c r="S125" s="4"/>
    </row>
    <row r="126" spans="1:19" s="5" customFormat="1" ht="20.25" customHeight="1">
      <c r="A126" s="10">
        <v>93</v>
      </c>
      <c r="B126" s="131"/>
      <c r="C126" s="132"/>
      <c r="D126" s="133"/>
      <c r="E126" s="133"/>
      <c r="F126" s="133"/>
      <c r="G126" s="133"/>
      <c r="H126" s="133"/>
      <c r="I126" s="133"/>
      <c r="J126" s="60"/>
      <c r="K126" s="55"/>
      <c r="L126" s="61"/>
      <c r="M126" s="134"/>
      <c r="N126" s="135"/>
      <c r="O126" s="4"/>
      <c r="P126" s="4"/>
      <c r="Q126" s="4"/>
      <c r="R126" s="4"/>
      <c r="S126" s="4"/>
    </row>
    <row r="127" spans="1:19" s="5" customFormat="1" ht="20.25" customHeight="1">
      <c r="A127" s="10">
        <v>94</v>
      </c>
      <c r="B127" s="131"/>
      <c r="C127" s="132"/>
      <c r="D127" s="133"/>
      <c r="E127" s="133"/>
      <c r="F127" s="133"/>
      <c r="G127" s="133"/>
      <c r="H127" s="133"/>
      <c r="I127" s="133"/>
      <c r="J127" s="60"/>
      <c r="K127" s="55"/>
      <c r="L127" s="61"/>
      <c r="M127" s="134"/>
      <c r="N127" s="135"/>
      <c r="O127" s="4"/>
      <c r="P127" s="4"/>
      <c r="Q127" s="4"/>
      <c r="R127" s="4"/>
      <c r="S127" s="4"/>
    </row>
    <row r="128" spans="1:19" s="5" customFormat="1" ht="20.25" customHeight="1">
      <c r="A128" s="10">
        <v>95</v>
      </c>
      <c r="B128" s="131"/>
      <c r="C128" s="132"/>
      <c r="D128" s="133"/>
      <c r="E128" s="133"/>
      <c r="F128" s="133"/>
      <c r="G128" s="133"/>
      <c r="H128" s="133"/>
      <c r="I128" s="133"/>
      <c r="J128" s="60"/>
      <c r="K128" s="55"/>
      <c r="L128" s="61"/>
      <c r="M128" s="134"/>
      <c r="N128" s="135"/>
      <c r="O128" s="4"/>
      <c r="P128" s="4"/>
      <c r="Q128" s="4"/>
      <c r="R128" s="4"/>
      <c r="S128" s="4"/>
    </row>
    <row r="129" spans="1:19" s="5" customFormat="1" ht="20.25" customHeight="1">
      <c r="A129" s="10">
        <v>96</v>
      </c>
      <c r="B129" s="131"/>
      <c r="C129" s="132"/>
      <c r="D129" s="133"/>
      <c r="E129" s="133"/>
      <c r="F129" s="133"/>
      <c r="G129" s="133"/>
      <c r="H129" s="133"/>
      <c r="I129" s="133"/>
      <c r="J129" s="60"/>
      <c r="K129" s="55"/>
      <c r="L129" s="61"/>
      <c r="M129" s="134"/>
      <c r="N129" s="135"/>
      <c r="O129" s="4"/>
      <c r="P129" s="4"/>
      <c r="Q129" s="4"/>
      <c r="R129" s="4"/>
      <c r="S129" s="4"/>
    </row>
    <row r="130" spans="1:19" s="5" customFormat="1" ht="20.25" customHeight="1">
      <c r="A130" s="10">
        <v>97</v>
      </c>
      <c r="B130" s="131"/>
      <c r="C130" s="132"/>
      <c r="D130" s="133"/>
      <c r="E130" s="133"/>
      <c r="F130" s="133"/>
      <c r="G130" s="133"/>
      <c r="H130" s="133"/>
      <c r="I130" s="133"/>
      <c r="J130" s="60"/>
      <c r="K130" s="55"/>
      <c r="L130" s="61"/>
      <c r="M130" s="134"/>
      <c r="N130" s="135"/>
      <c r="O130" s="4"/>
      <c r="P130" s="4"/>
      <c r="Q130" s="4"/>
      <c r="R130" s="4"/>
      <c r="S130" s="4"/>
    </row>
    <row r="131" spans="1:19" s="5" customFormat="1" ht="20.25" customHeight="1">
      <c r="A131" s="120">
        <v>98</v>
      </c>
      <c r="B131" s="142"/>
      <c r="C131" s="143"/>
      <c r="D131" s="144"/>
      <c r="E131" s="144"/>
      <c r="F131" s="144"/>
      <c r="G131" s="144"/>
      <c r="H131" s="144"/>
      <c r="I131" s="144"/>
      <c r="J131" s="121"/>
      <c r="K131" s="122"/>
      <c r="L131" s="123"/>
      <c r="M131" s="145"/>
      <c r="N131" s="146"/>
      <c r="O131" s="4"/>
      <c r="P131" s="4"/>
      <c r="Q131" s="4"/>
      <c r="R131" s="4"/>
      <c r="S131" s="4"/>
    </row>
    <row r="132" spans="1:19" s="5" customFormat="1" ht="20.25" customHeight="1">
      <c r="A132" s="125">
        <v>99</v>
      </c>
      <c r="B132" s="138"/>
      <c r="C132" s="138"/>
      <c r="D132" s="133"/>
      <c r="E132" s="133"/>
      <c r="F132" s="133"/>
      <c r="G132" s="133"/>
      <c r="H132" s="133"/>
      <c r="I132" s="133"/>
      <c r="J132" s="61"/>
      <c r="K132" s="55"/>
      <c r="L132" s="61"/>
      <c r="M132" s="134"/>
      <c r="N132" s="134"/>
      <c r="O132" s="4"/>
      <c r="P132" s="4"/>
      <c r="Q132" s="4"/>
      <c r="R132" s="4"/>
      <c r="S132" s="4"/>
    </row>
    <row r="133" spans="1:19" ht="20.25" customHeight="1">
      <c r="A133" s="125">
        <v>100</v>
      </c>
      <c r="B133" s="138"/>
      <c r="C133" s="138"/>
      <c r="D133" s="133"/>
      <c r="E133" s="133"/>
      <c r="F133" s="133"/>
      <c r="G133" s="133"/>
      <c r="H133" s="133"/>
      <c r="I133" s="133"/>
      <c r="J133" s="61"/>
      <c r="K133" s="55"/>
      <c r="L133" s="61"/>
      <c r="M133" s="134"/>
      <c r="N133" s="134"/>
    </row>
    <row r="134" spans="1:19" s="5" customFormat="1" ht="20.25" customHeight="1">
      <c r="A134" s="125">
        <v>101</v>
      </c>
      <c r="B134" s="138"/>
      <c r="C134" s="138"/>
      <c r="D134" s="133"/>
      <c r="E134" s="133"/>
      <c r="F134" s="133"/>
      <c r="G134" s="133"/>
      <c r="H134" s="133"/>
      <c r="I134" s="133"/>
      <c r="J134" s="61"/>
      <c r="K134" s="55"/>
      <c r="L134" s="61"/>
      <c r="M134" s="134"/>
      <c r="N134" s="134"/>
      <c r="O134" s="4"/>
      <c r="P134" s="4"/>
      <c r="Q134" s="4"/>
      <c r="R134" s="4"/>
      <c r="S134" s="4"/>
    </row>
    <row r="135" spans="1:19" s="5" customFormat="1" ht="20.25" customHeight="1">
      <c r="A135" s="125">
        <v>102</v>
      </c>
      <c r="B135" s="138"/>
      <c r="C135" s="138"/>
      <c r="D135" s="133"/>
      <c r="E135" s="133"/>
      <c r="F135" s="133"/>
      <c r="G135" s="133"/>
      <c r="H135" s="133"/>
      <c r="I135" s="133"/>
      <c r="J135" s="61"/>
      <c r="K135" s="55"/>
      <c r="L135" s="61"/>
      <c r="M135" s="134"/>
      <c r="N135" s="134"/>
      <c r="O135" s="4"/>
      <c r="P135" s="4"/>
      <c r="Q135" s="4"/>
      <c r="R135" s="4"/>
      <c r="S135" s="4"/>
    </row>
    <row r="136" spans="1:19" s="5" customFormat="1" ht="20.25" customHeight="1">
      <c r="A136" s="125">
        <v>103</v>
      </c>
      <c r="B136" s="138"/>
      <c r="C136" s="138"/>
      <c r="D136" s="133"/>
      <c r="E136" s="133"/>
      <c r="F136" s="133"/>
      <c r="G136" s="133"/>
      <c r="H136" s="133"/>
      <c r="I136" s="133"/>
      <c r="J136" s="61"/>
      <c r="K136" s="55"/>
      <c r="L136" s="61"/>
      <c r="M136" s="134"/>
      <c r="N136" s="134"/>
      <c r="O136" s="4"/>
      <c r="P136" s="4"/>
      <c r="Q136" s="4"/>
      <c r="R136" s="4"/>
      <c r="S136" s="4"/>
    </row>
    <row r="137" spans="1:19" s="5" customFormat="1" ht="20.25" customHeight="1">
      <c r="A137" s="125">
        <v>104</v>
      </c>
      <c r="B137" s="138"/>
      <c r="C137" s="138"/>
      <c r="D137" s="133"/>
      <c r="E137" s="133"/>
      <c r="F137" s="133"/>
      <c r="G137" s="133"/>
      <c r="H137" s="133"/>
      <c r="I137" s="133"/>
      <c r="J137" s="61"/>
      <c r="K137" s="55"/>
      <c r="L137" s="61"/>
      <c r="M137" s="134"/>
      <c r="N137" s="134"/>
      <c r="O137" s="4"/>
      <c r="P137" s="4"/>
      <c r="Q137" s="4"/>
      <c r="R137" s="4"/>
      <c r="S137" s="4"/>
    </row>
    <row r="138" spans="1:19" s="5" customFormat="1" ht="20.25" customHeight="1">
      <c r="A138" s="47">
        <v>105</v>
      </c>
      <c r="B138" s="131"/>
      <c r="C138" s="132"/>
      <c r="D138" s="139"/>
      <c r="E138" s="139"/>
      <c r="F138" s="139"/>
      <c r="G138" s="139"/>
      <c r="H138" s="139"/>
      <c r="I138" s="139"/>
      <c r="J138" s="124"/>
      <c r="K138" s="53"/>
      <c r="L138" s="59"/>
      <c r="M138" s="140"/>
      <c r="N138" s="141"/>
      <c r="O138" s="4"/>
      <c r="P138" s="4"/>
      <c r="Q138" s="4"/>
      <c r="R138" s="4"/>
      <c r="S138" s="4"/>
    </row>
    <row r="139" spans="1:19" s="5" customFormat="1" ht="20.25" customHeight="1">
      <c r="A139" s="28">
        <v>106</v>
      </c>
      <c r="B139" s="131"/>
      <c r="C139" s="132"/>
      <c r="D139" s="133"/>
      <c r="E139" s="133"/>
      <c r="F139" s="133"/>
      <c r="G139" s="133"/>
      <c r="H139" s="133"/>
      <c r="I139" s="133"/>
      <c r="J139" s="60"/>
      <c r="K139" s="55"/>
      <c r="L139" s="61"/>
      <c r="M139" s="134"/>
      <c r="N139" s="135"/>
      <c r="O139" s="4"/>
      <c r="P139" s="4"/>
      <c r="Q139" s="4"/>
      <c r="R139" s="4"/>
      <c r="S139" s="4"/>
    </row>
    <row r="140" spans="1:19" s="5" customFormat="1" ht="20.25" customHeight="1">
      <c r="A140" s="28">
        <v>107</v>
      </c>
      <c r="B140" s="131"/>
      <c r="C140" s="132"/>
      <c r="D140" s="133"/>
      <c r="E140" s="133"/>
      <c r="F140" s="133"/>
      <c r="G140" s="133"/>
      <c r="H140" s="133"/>
      <c r="I140" s="133"/>
      <c r="J140" s="60"/>
      <c r="K140" s="55"/>
      <c r="L140" s="61"/>
      <c r="M140" s="134"/>
      <c r="N140" s="135"/>
      <c r="O140" s="4"/>
      <c r="P140" s="4"/>
      <c r="Q140" s="4"/>
      <c r="R140" s="4"/>
      <c r="S140" s="4"/>
    </row>
    <row r="141" spans="1:19" s="5" customFormat="1" ht="20.25" customHeight="1">
      <c r="A141" s="28">
        <v>108</v>
      </c>
      <c r="B141" s="131"/>
      <c r="C141" s="132"/>
      <c r="D141" s="133"/>
      <c r="E141" s="133"/>
      <c r="F141" s="133"/>
      <c r="G141" s="133"/>
      <c r="H141" s="133"/>
      <c r="I141" s="133"/>
      <c r="J141" s="60"/>
      <c r="K141" s="55"/>
      <c r="L141" s="61"/>
      <c r="M141" s="134"/>
      <c r="N141" s="135"/>
      <c r="O141" s="4"/>
      <c r="P141" s="4"/>
      <c r="Q141" s="4"/>
      <c r="R141" s="4"/>
      <c r="S141" s="4"/>
    </row>
    <row r="142" spans="1:19" s="5" customFormat="1" ht="20.25" customHeight="1">
      <c r="A142" s="28">
        <v>109</v>
      </c>
      <c r="B142" s="131"/>
      <c r="C142" s="132"/>
      <c r="D142" s="133"/>
      <c r="E142" s="133"/>
      <c r="F142" s="133"/>
      <c r="G142" s="133"/>
      <c r="H142" s="133"/>
      <c r="I142" s="133"/>
      <c r="J142" s="60"/>
      <c r="K142" s="55"/>
      <c r="L142" s="61"/>
      <c r="M142" s="134"/>
      <c r="N142" s="135"/>
      <c r="O142" s="4"/>
      <c r="P142" s="4"/>
      <c r="Q142" s="4"/>
      <c r="R142" s="4"/>
      <c r="S142" s="4"/>
    </row>
    <row r="143" spans="1:19" s="5" customFormat="1" ht="20.25" customHeight="1">
      <c r="A143" s="28">
        <v>110</v>
      </c>
      <c r="B143" s="131"/>
      <c r="C143" s="132"/>
      <c r="D143" s="133"/>
      <c r="E143" s="133"/>
      <c r="F143" s="133"/>
      <c r="G143" s="133"/>
      <c r="H143" s="133"/>
      <c r="I143" s="133"/>
      <c r="J143" s="60"/>
      <c r="K143" s="55"/>
      <c r="L143" s="61"/>
      <c r="M143" s="134"/>
      <c r="N143" s="135"/>
      <c r="O143" s="4"/>
      <c r="P143" s="4"/>
      <c r="Q143" s="4"/>
      <c r="R143" s="4"/>
      <c r="S143" s="4"/>
    </row>
    <row r="144" spans="1:19" s="5" customFormat="1" ht="20.25" customHeight="1">
      <c r="A144" s="28">
        <v>111</v>
      </c>
      <c r="B144" s="131"/>
      <c r="C144" s="132"/>
      <c r="D144" s="133"/>
      <c r="E144" s="133"/>
      <c r="F144" s="133"/>
      <c r="G144" s="133"/>
      <c r="H144" s="133"/>
      <c r="I144" s="133"/>
      <c r="J144" s="60"/>
      <c r="K144" s="55"/>
      <c r="L144" s="61"/>
      <c r="M144" s="134"/>
      <c r="N144" s="135"/>
      <c r="O144" s="4"/>
      <c r="P144" s="4"/>
      <c r="Q144" s="4"/>
      <c r="R144" s="4"/>
      <c r="S144" s="4"/>
    </row>
    <row r="145" spans="1:19" s="5" customFormat="1" ht="20.25" customHeight="1">
      <c r="A145" s="28">
        <v>112</v>
      </c>
      <c r="B145" s="131"/>
      <c r="C145" s="132"/>
      <c r="D145" s="133"/>
      <c r="E145" s="133"/>
      <c r="F145" s="133"/>
      <c r="G145" s="133"/>
      <c r="H145" s="133"/>
      <c r="I145" s="133"/>
      <c r="J145" s="60"/>
      <c r="K145" s="55"/>
      <c r="L145" s="61"/>
      <c r="M145" s="134"/>
      <c r="N145" s="135"/>
      <c r="O145" s="4"/>
      <c r="P145" s="4"/>
      <c r="Q145" s="4"/>
      <c r="R145" s="4"/>
      <c r="S145" s="4"/>
    </row>
    <row r="146" spans="1:19" s="5" customFormat="1" ht="20.25" customHeight="1">
      <c r="A146" s="28">
        <v>113</v>
      </c>
      <c r="B146" s="131"/>
      <c r="C146" s="132"/>
      <c r="D146" s="133"/>
      <c r="E146" s="133"/>
      <c r="F146" s="133"/>
      <c r="G146" s="133"/>
      <c r="H146" s="133"/>
      <c r="I146" s="133"/>
      <c r="J146" s="60"/>
      <c r="K146" s="55"/>
      <c r="L146" s="61"/>
      <c r="M146" s="134"/>
      <c r="N146" s="135"/>
      <c r="O146" s="4"/>
      <c r="P146" s="4"/>
      <c r="Q146" s="4"/>
      <c r="R146" s="4"/>
      <c r="S146" s="4"/>
    </row>
    <row r="147" spans="1:19" s="5" customFormat="1" ht="20.25" customHeight="1">
      <c r="A147" s="28">
        <v>114</v>
      </c>
      <c r="B147" s="131"/>
      <c r="C147" s="132"/>
      <c r="D147" s="133"/>
      <c r="E147" s="133"/>
      <c r="F147" s="133"/>
      <c r="G147" s="133"/>
      <c r="H147" s="133"/>
      <c r="I147" s="133"/>
      <c r="J147" s="60"/>
      <c r="K147" s="55"/>
      <c r="L147" s="61"/>
      <c r="M147" s="134"/>
      <c r="N147" s="135"/>
      <c r="O147" s="4"/>
      <c r="P147" s="4"/>
      <c r="Q147" s="4"/>
      <c r="R147" s="4"/>
      <c r="S147" s="4"/>
    </row>
    <row r="148" spans="1:19" s="5" customFormat="1" ht="20.25" customHeight="1">
      <c r="A148" s="28">
        <v>115</v>
      </c>
      <c r="B148" s="131"/>
      <c r="C148" s="132"/>
      <c r="D148" s="133"/>
      <c r="E148" s="133"/>
      <c r="F148" s="133"/>
      <c r="G148" s="133"/>
      <c r="H148" s="133"/>
      <c r="I148" s="133"/>
      <c r="J148" s="60"/>
      <c r="K148" s="55"/>
      <c r="L148" s="61"/>
      <c r="M148" s="134"/>
      <c r="N148" s="135"/>
      <c r="O148" s="4"/>
      <c r="P148" s="4"/>
      <c r="Q148" s="4"/>
      <c r="R148" s="4"/>
      <c r="S148" s="4"/>
    </row>
    <row r="149" spans="1:19" s="5" customFormat="1" ht="20.25" customHeight="1">
      <c r="A149" s="28">
        <v>116</v>
      </c>
      <c r="B149" s="131"/>
      <c r="C149" s="132"/>
      <c r="D149" s="133"/>
      <c r="E149" s="133"/>
      <c r="F149" s="133"/>
      <c r="G149" s="133"/>
      <c r="H149" s="133"/>
      <c r="I149" s="133"/>
      <c r="J149" s="60"/>
      <c r="K149" s="55"/>
      <c r="L149" s="61"/>
      <c r="M149" s="134"/>
      <c r="N149" s="135"/>
      <c r="O149" s="4"/>
      <c r="P149" s="4"/>
      <c r="Q149" s="4"/>
      <c r="R149" s="4"/>
      <c r="S149" s="4"/>
    </row>
    <row r="150" spans="1:19" s="5" customFormat="1" ht="20.25" customHeight="1">
      <c r="A150" s="28">
        <v>117</v>
      </c>
      <c r="B150" s="131"/>
      <c r="C150" s="132"/>
      <c r="D150" s="133"/>
      <c r="E150" s="133"/>
      <c r="F150" s="133"/>
      <c r="G150" s="133"/>
      <c r="H150" s="133"/>
      <c r="I150" s="133"/>
      <c r="J150" s="60"/>
      <c r="K150" s="55"/>
      <c r="L150" s="61"/>
      <c r="M150" s="134"/>
      <c r="N150" s="135"/>
      <c r="O150" s="4"/>
      <c r="P150" s="4"/>
      <c r="Q150" s="4"/>
      <c r="R150" s="4"/>
      <c r="S150" s="4"/>
    </row>
    <row r="151" spans="1:19" s="5" customFormat="1" ht="20.25" customHeight="1">
      <c r="A151" s="28">
        <v>118</v>
      </c>
      <c r="B151" s="131"/>
      <c r="C151" s="132"/>
      <c r="D151" s="133"/>
      <c r="E151" s="133"/>
      <c r="F151" s="133"/>
      <c r="G151" s="133"/>
      <c r="H151" s="133"/>
      <c r="I151" s="133"/>
      <c r="J151" s="60"/>
      <c r="K151" s="55"/>
      <c r="L151" s="61"/>
      <c r="M151" s="134"/>
      <c r="N151" s="135"/>
      <c r="O151" s="4"/>
      <c r="P151" s="4"/>
      <c r="Q151" s="4"/>
      <c r="R151" s="4"/>
      <c r="S151" s="4"/>
    </row>
    <row r="152" spans="1:19" s="5" customFormat="1" ht="20.25" customHeight="1">
      <c r="A152" s="28">
        <v>119</v>
      </c>
      <c r="B152" s="131"/>
      <c r="C152" s="132"/>
      <c r="D152" s="133"/>
      <c r="E152" s="133"/>
      <c r="F152" s="133"/>
      <c r="G152" s="133"/>
      <c r="H152" s="133"/>
      <c r="I152" s="133"/>
      <c r="J152" s="60"/>
      <c r="K152" s="55"/>
      <c r="L152" s="61"/>
      <c r="M152" s="134"/>
      <c r="N152" s="135"/>
      <c r="O152" s="4"/>
      <c r="P152" s="4"/>
      <c r="Q152" s="4"/>
      <c r="R152" s="4"/>
      <c r="S152" s="4"/>
    </row>
    <row r="153" spans="1:19" s="5" customFormat="1" ht="20.25" customHeight="1">
      <c r="A153" s="28">
        <v>120</v>
      </c>
      <c r="B153" s="131"/>
      <c r="C153" s="132"/>
      <c r="D153" s="133"/>
      <c r="E153" s="133"/>
      <c r="F153" s="133"/>
      <c r="G153" s="133"/>
      <c r="H153" s="133"/>
      <c r="I153" s="133"/>
      <c r="J153" s="60"/>
      <c r="K153" s="55"/>
      <c r="L153" s="61"/>
      <c r="M153" s="134"/>
      <c r="N153" s="135"/>
      <c r="O153" s="4"/>
      <c r="P153" s="4"/>
      <c r="Q153" s="4"/>
      <c r="R153" s="4"/>
      <c r="S153" s="4"/>
    </row>
    <row r="154" spans="1:19" s="5" customFormat="1" ht="20.25" customHeight="1">
      <c r="A154" s="28">
        <v>121</v>
      </c>
      <c r="B154" s="131"/>
      <c r="C154" s="132"/>
      <c r="D154" s="133"/>
      <c r="E154" s="133"/>
      <c r="F154" s="133"/>
      <c r="G154" s="133"/>
      <c r="H154" s="133"/>
      <c r="I154" s="133"/>
      <c r="J154" s="60"/>
      <c r="K154" s="55"/>
      <c r="L154" s="61"/>
      <c r="M154" s="134"/>
      <c r="N154" s="135"/>
      <c r="O154" s="4"/>
      <c r="P154" s="4"/>
      <c r="Q154" s="4"/>
      <c r="R154" s="4"/>
      <c r="S154" s="4"/>
    </row>
    <row r="155" spans="1:19" s="5" customFormat="1" ht="20.25" customHeight="1">
      <c r="A155" s="28">
        <v>122</v>
      </c>
      <c r="B155" s="131"/>
      <c r="C155" s="132"/>
      <c r="D155" s="133"/>
      <c r="E155" s="133"/>
      <c r="F155" s="133"/>
      <c r="G155" s="133"/>
      <c r="H155" s="133"/>
      <c r="I155" s="133"/>
      <c r="J155" s="60"/>
      <c r="K155" s="55"/>
      <c r="L155" s="61"/>
      <c r="M155" s="134"/>
      <c r="N155" s="135"/>
      <c r="O155" s="4"/>
      <c r="P155" s="4"/>
      <c r="Q155" s="4"/>
      <c r="R155" s="4"/>
      <c r="S155" s="4"/>
    </row>
    <row r="156" spans="1:19" s="5" customFormat="1" ht="20.25" customHeight="1">
      <c r="A156" s="28">
        <v>123</v>
      </c>
      <c r="B156" s="131"/>
      <c r="C156" s="132"/>
      <c r="D156" s="133"/>
      <c r="E156" s="133"/>
      <c r="F156" s="133"/>
      <c r="G156" s="133"/>
      <c r="H156" s="133"/>
      <c r="I156" s="133"/>
      <c r="J156" s="60"/>
      <c r="K156" s="55"/>
      <c r="L156" s="61"/>
      <c r="M156" s="134"/>
      <c r="N156" s="135"/>
      <c r="O156" s="4"/>
      <c r="P156" s="4"/>
      <c r="Q156" s="4"/>
      <c r="R156" s="4"/>
      <c r="S156" s="4"/>
    </row>
    <row r="157" spans="1:19" s="5" customFormat="1" ht="20.25" customHeight="1">
      <c r="A157" s="28">
        <v>124</v>
      </c>
      <c r="B157" s="131"/>
      <c r="C157" s="132"/>
      <c r="D157" s="133"/>
      <c r="E157" s="133"/>
      <c r="F157" s="133"/>
      <c r="G157" s="133"/>
      <c r="H157" s="133"/>
      <c r="I157" s="133"/>
      <c r="J157" s="60"/>
      <c r="K157" s="55"/>
      <c r="L157" s="61"/>
      <c r="M157" s="134"/>
      <c r="N157" s="135"/>
      <c r="O157" s="4"/>
      <c r="P157" s="4"/>
      <c r="Q157" s="4"/>
      <c r="R157" s="4"/>
      <c r="S157" s="4"/>
    </row>
    <row r="158" spans="1:19" s="5" customFormat="1" ht="20.25" customHeight="1">
      <c r="A158" s="28">
        <v>125</v>
      </c>
      <c r="B158" s="131"/>
      <c r="C158" s="132"/>
      <c r="D158" s="133"/>
      <c r="E158" s="133"/>
      <c r="F158" s="133"/>
      <c r="G158" s="133"/>
      <c r="H158" s="133"/>
      <c r="I158" s="133"/>
      <c r="J158" s="60"/>
      <c r="K158" s="55"/>
      <c r="L158" s="61"/>
      <c r="M158" s="134"/>
      <c r="N158" s="135"/>
      <c r="O158" s="4"/>
      <c r="P158" s="4"/>
      <c r="Q158" s="4"/>
      <c r="R158" s="4"/>
      <c r="S158" s="4"/>
    </row>
    <row r="159" spans="1:19" ht="20.25" customHeight="1">
      <c r="A159" s="28">
        <v>126</v>
      </c>
      <c r="B159" s="131"/>
      <c r="C159" s="132"/>
      <c r="D159" s="133"/>
      <c r="E159" s="133"/>
      <c r="F159" s="133"/>
      <c r="G159" s="133"/>
      <c r="H159" s="133"/>
      <c r="I159" s="133"/>
      <c r="J159" s="60"/>
      <c r="K159" s="55"/>
      <c r="L159" s="61"/>
      <c r="M159" s="134"/>
      <c r="N159" s="135"/>
    </row>
    <row r="160" spans="1:19" ht="20.25" customHeight="1">
      <c r="A160" s="28">
        <v>127</v>
      </c>
      <c r="B160" s="131"/>
      <c r="C160" s="132"/>
      <c r="D160" s="133"/>
      <c r="E160" s="133"/>
      <c r="F160" s="133"/>
      <c r="G160" s="133"/>
      <c r="H160" s="133"/>
      <c r="I160" s="133"/>
      <c r="J160" s="60"/>
      <c r="K160" s="55"/>
      <c r="L160" s="61"/>
      <c r="M160" s="134"/>
      <c r="N160" s="135"/>
    </row>
    <row r="161" spans="1:19" s="5" customFormat="1" ht="20.25" customHeight="1">
      <c r="A161" s="28">
        <v>128</v>
      </c>
      <c r="B161" s="131"/>
      <c r="C161" s="132"/>
      <c r="D161" s="133"/>
      <c r="E161" s="133"/>
      <c r="F161" s="133"/>
      <c r="G161" s="133"/>
      <c r="H161" s="133"/>
      <c r="I161" s="133"/>
      <c r="J161" s="60"/>
      <c r="K161" s="55"/>
      <c r="L161" s="61"/>
      <c r="M161" s="134"/>
      <c r="N161" s="135"/>
      <c r="O161" s="4"/>
      <c r="P161" s="4"/>
      <c r="Q161" s="4"/>
      <c r="R161" s="4"/>
      <c r="S161" s="4"/>
    </row>
    <row r="162" spans="1:19" s="5" customFormat="1" ht="20.25" customHeight="1">
      <c r="A162" s="28">
        <v>129</v>
      </c>
      <c r="B162" s="131"/>
      <c r="C162" s="132"/>
      <c r="D162" s="133"/>
      <c r="E162" s="133"/>
      <c r="F162" s="133"/>
      <c r="G162" s="133"/>
      <c r="H162" s="133"/>
      <c r="I162" s="133"/>
      <c r="J162" s="60"/>
      <c r="K162" s="55"/>
      <c r="L162" s="61"/>
      <c r="M162" s="134"/>
      <c r="N162" s="135"/>
      <c r="O162" s="4"/>
      <c r="P162" s="4"/>
      <c r="Q162" s="4"/>
      <c r="R162" s="4"/>
      <c r="S162" s="4"/>
    </row>
    <row r="163" spans="1:19" s="5" customFormat="1" ht="20.25" customHeight="1">
      <c r="A163" s="28">
        <v>130</v>
      </c>
      <c r="B163" s="131"/>
      <c r="C163" s="132"/>
      <c r="D163" s="133"/>
      <c r="E163" s="133"/>
      <c r="F163" s="133"/>
      <c r="G163" s="133"/>
      <c r="H163" s="133"/>
      <c r="I163" s="133"/>
      <c r="J163" s="60"/>
      <c r="K163" s="55"/>
      <c r="L163" s="61"/>
      <c r="M163" s="134"/>
      <c r="N163" s="135"/>
      <c r="O163" s="4"/>
      <c r="P163" s="4"/>
      <c r="Q163" s="4"/>
      <c r="R163" s="4"/>
      <c r="S163" s="4"/>
    </row>
    <row r="164" spans="1:19" s="5" customFormat="1" ht="20.25" customHeight="1">
      <c r="A164" s="28">
        <v>131</v>
      </c>
      <c r="B164" s="131"/>
      <c r="C164" s="132"/>
      <c r="D164" s="133"/>
      <c r="E164" s="133"/>
      <c r="F164" s="133"/>
      <c r="G164" s="133"/>
      <c r="H164" s="133"/>
      <c r="I164" s="133"/>
      <c r="J164" s="60"/>
      <c r="K164" s="55"/>
      <c r="L164" s="61"/>
      <c r="M164" s="134"/>
      <c r="N164" s="135"/>
      <c r="O164" s="4"/>
      <c r="P164" s="4"/>
      <c r="Q164" s="4"/>
      <c r="R164" s="4"/>
      <c r="S164" s="4"/>
    </row>
    <row r="165" spans="1:19" s="5" customFormat="1" ht="20.25" customHeight="1">
      <c r="A165" s="28">
        <v>132</v>
      </c>
      <c r="B165" s="131"/>
      <c r="C165" s="132"/>
      <c r="D165" s="133"/>
      <c r="E165" s="133"/>
      <c r="F165" s="133"/>
      <c r="G165" s="133"/>
      <c r="H165" s="133"/>
      <c r="I165" s="133"/>
      <c r="J165" s="60"/>
      <c r="K165" s="55"/>
      <c r="L165" s="61"/>
      <c r="M165" s="134"/>
      <c r="N165" s="135"/>
      <c r="O165" s="4"/>
      <c r="P165" s="4"/>
      <c r="Q165" s="4"/>
      <c r="R165" s="4"/>
      <c r="S165" s="4"/>
    </row>
    <row r="166" spans="1:19" s="5" customFormat="1" ht="20.25" customHeight="1">
      <c r="A166" s="28">
        <v>133</v>
      </c>
      <c r="B166" s="131"/>
      <c r="C166" s="132"/>
      <c r="D166" s="133"/>
      <c r="E166" s="133"/>
      <c r="F166" s="133"/>
      <c r="G166" s="133"/>
      <c r="H166" s="133"/>
      <c r="I166" s="133"/>
      <c r="J166" s="60"/>
      <c r="K166" s="55"/>
      <c r="L166" s="61"/>
      <c r="M166" s="134"/>
      <c r="N166" s="135"/>
      <c r="O166" s="4"/>
      <c r="P166" s="4"/>
      <c r="Q166" s="4"/>
      <c r="R166" s="4"/>
      <c r="S166" s="4"/>
    </row>
    <row r="167" spans="1:19" s="5" customFormat="1" ht="20.25" customHeight="1">
      <c r="A167" s="28">
        <v>134</v>
      </c>
      <c r="B167" s="131"/>
      <c r="C167" s="132"/>
      <c r="D167" s="133"/>
      <c r="E167" s="133"/>
      <c r="F167" s="133"/>
      <c r="G167" s="133"/>
      <c r="H167" s="133"/>
      <c r="I167" s="133"/>
      <c r="J167" s="60"/>
      <c r="K167" s="55"/>
      <c r="L167" s="61"/>
      <c r="M167" s="134"/>
      <c r="N167" s="135"/>
      <c r="O167" s="4"/>
      <c r="P167" s="4"/>
      <c r="Q167" s="4"/>
      <c r="R167" s="4"/>
      <c r="S167" s="4"/>
    </row>
    <row r="168" spans="1:19" s="5" customFormat="1" ht="20.25" customHeight="1">
      <c r="A168" s="28">
        <v>135</v>
      </c>
      <c r="B168" s="131"/>
      <c r="C168" s="132"/>
      <c r="D168" s="133"/>
      <c r="E168" s="133"/>
      <c r="F168" s="133"/>
      <c r="G168" s="133"/>
      <c r="H168" s="133"/>
      <c r="I168" s="133"/>
      <c r="J168" s="60"/>
      <c r="K168" s="55"/>
      <c r="L168" s="61"/>
      <c r="M168" s="134"/>
      <c r="N168" s="135"/>
      <c r="O168" s="4"/>
      <c r="P168" s="4"/>
      <c r="Q168" s="4"/>
      <c r="R168" s="4"/>
      <c r="S168" s="4"/>
    </row>
    <row r="169" spans="1:19" s="5" customFormat="1" ht="20.25" customHeight="1">
      <c r="A169" s="28">
        <v>136</v>
      </c>
      <c r="B169" s="131"/>
      <c r="C169" s="132"/>
      <c r="D169" s="133"/>
      <c r="E169" s="133"/>
      <c r="F169" s="133"/>
      <c r="G169" s="133"/>
      <c r="H169" s="133"/>
      <c r="I169" s="133"/>
      <c r="J169" s="60"/>
      <c r="K169" s="55"/>
      <c r="L169" s="61"/>
      <c r="M169" s="134"/>
      <c r="N169" s="135"/>
      <c r="O169" s="4"/>
      <c r="P169" s="4"/>
      <c r="Q169" s="4"/>
      <c r="R169" s="4"/>
      <c r="S169" s="4"/>
    </row>
    <row r="170" spans="1:19" s="5" customFormat="1" ht="20.25" customHeight="1">
      <c r="A170" s="28">
        <v>137</v>
      </c>
      <c r="B170" s="131"/>
      <c r="C170" s="132"/>
      <c r="D170" s="133"/>
      <c r="E170" s="133"/>
      <c r="F170" s="133"/>
      <c r="G170" s="133"/>
      <c r="H170" s="133"/>
      <c r="I170" s="133"/>
      <c r="J170" s="60"/>
      <c r="K170" s="55"/>
      <c r="L170" s="61"/>
      <c r="M170" s="134"/>
      <c r="N170" s="135"/>
      <c r="O170" s="4"/>
      <c r="P170" s="4"/>
      <c r="Q170" s="4"/>
      <c r="R170" s="4"/>
      <c r="S170" s="4"/>
    </row>
    <row r="171" spans="1:19" s="5" customFormat="1" ht="20.25" customHeight="1">
      <c r="A171" s="126">
        <v>138</v>
      </c>
      <c r="B171" s="142"/>
      <c r="C171" s="143"/>
      <c r="D171" s="144"/>
      <c r="E171" s="144"/>
      <c r="F171" s="144"/>
      <c r="G171" s="144"/>
      <c r="H171" s="144"/>
      <c r="I171" s="144"/>
      <c r="J171" s="121"/>
      <c r="K171" s="122"/>
      <c r="L171" s="123"/>
      <c r="M171" s="145"/>
      <c r="N171" s="146"/>
      <c r="O171" s="4"/>
      <c r="P171" s="4"/>
      <c r="Q171" s="4"/>
      <c r="R171" s="4"/>
      <c r="S171" s="4"/>
    </row>
    <row r="172" spans="1:19" s="5" customFormat="1" ht="20.25" customHeight="1">
      <c r="A172" s="125">
        <v>139</v>
      </c>
      <c r="B172" s="138"/>
      <c r="C172" s="138"/>
      <c r="D172" s="133"/>
      <c r="E172" s="133"/>
      <c r="F172" s="133"/>
      <c r="G172" s="133"/>
      <c r="H172" s="133"/>
      <c r="I172" s="133"/>
      <c r="J172" s="61"/>
      <c r="K172" s="55"/>
      <c r="L172" s="61"/>
      <c r="M172" s="134"/>
      <c r="N172" s="134"/>
      <c r="O172" s="4"/>
      <c r="P172" s="4"/>
      <c r="Q172" s="4"/>
      <c r="R172" s="4"/>
      <c r="S172" s="4"/>
    </row>
    <row r="173" spans="1:19" s="5" customFormat="1" ht="20.25" customHeight="1">
      <c r="A173" s="125">
        <v>140</v>
      </c>
      <c r="B173" s="138"/>
      <c r="C173" s="138"/>
      <c r="D173" s="133"/>
      <c r="E173" s="133"/>
      <c r="F173" s="133"/>
      <c r="G173" s="133"/>
      <c r="H173" s="133"/>
      <c r="I173" s="133"/>
      <c r="J173" s="61"/>
      <c r="K173" s="55"/>
      <c r="L173" s="61"/>
      <c r="M173" s="134"/>
      <c r="N173" s="134"/>
      <c r="O173" s="4"/>
      <c r="P173" s="4"/>
      <c r="Q173" s="4"/>
      <c r="R173" s="4"/>
      <c r="S173" s="4"/>
    </row>
    <row r="174" spans="1:19" ht="20.25" customHeight="1">
      <c r="A174" s="125">
        <v>141</v>
      </c>
      <c r="B174" s="138"/>
      <c r="C174" s="138"/>
      <c r="D174" s="133"/>
      <c r="E174" s="133"/>
      <c r="F174" s="133"/>
      <c r="G174" s="133"/>
      <c r="H174" s="133"/>
      <c r="I174" s="133"/>
      <c r="J174" s="61"/>
      <c r="K174" s="55"/>
      <c r="L174" s="61"/>
      <c r="M174" s="134"/>
      <c r="N174" s="134"/>
    </row>
    <row r="175" spans="1:19" s="5" customFormat="1" ht="20.25" customHeight="1">
      <c r="A175" s="125">
        <v>142</v>
      </c>
      <c r="B175" s="138"/>
      <c r="C175" s="138"/>
      <c r="D175" s="133"/>
      <c r="E175" s="133"/>
      <c r="F175" s="133"/>
      <c r="G175" s="133"/>
      <c r="H175" s="133"/>
      <c r="I175" s="133"/>
      <c r="J175" s="61"/>
      <c r="K175" s="55"/>
      <c r="L175" s="61"/>
      <c r="M175" s="134"/>
      <c r="N175" s="134"/>
      <c r="O175" s="4"/>
      <c r="P175" s="4"/>
      <c r="Q175" s="4"/>
      <c r="R175" s="4"/>
      <c r="S175" s="4"/>
    </row>
    <row r="176" spans="1:19" s="5" customFormat="1" ht="20.25" customHeight="1">
      <c r="A176" s="125">
        <v>143</v>
      </c>
      <c r="B176" s="138"/>
      <c r="C176" s="138"/>
      <c r="D176" s="133"/>
      <c r="E176" s="133"/>
      <c r="F176" s="133"/>
      <c r="G176" s="133"/>
      <c r="H176" s="133"/>
      <c r="I176" s="133"/>
      <c r="J176" s="61"/>
      <c r="K176" s="55"/>
      <c r="L176" s="61"/>
      <c r="M176" s="134"/>
      <c r="N176" s="134"/>
      <c r="O176" s="4"/>
      <c r="P176" s="4"/>
      <c r="Q176" s="4"/>
      <c r="R176" s="4"/>
      <c r="S176" s="4"/>
    </row>
    <row r="177" spans="1:19" s="5" customFormat="1" ht="20.25" customHeight="1">
      <c r="A177" s="125">
        <v>144</v>
      </c>
      <c r="B177" s="138"/>
      <c r="C177" s="138"/>
      <c r="D177" s="133"/>
      <c r="E177" s="133"/>
      <c r="F177" s="133"/>
      <c r="G177" s="133"/>
      <c r="H177" s="133"/>
      <c r="I177" s="133"/>
      <c r="J177" s="61"/>
      <c r="K177" s="55"/>
      <c r="L177" s="61"/>
      <c r="M177" s="134"/>
      <c r="N177" s="134"/>
      <c r="O177" s="4"/>
      <c r="P177" s="4"/>
      <c r="Q177" s="4"/>
      <c r="R177" s="4"/>
      <c r="S177" s="4"/>
    </row>
    <row r="178" spans="1:19" s="5" customFormat="1" ht="20.25" customHeight="1">
      <c r="A178" s="47">
        <v>145</v>
      </c>
      <c r="B178" s="131"/>
      <c r="C178" s="132"/>
      <c r="D178" s="139"/>
      <c r="E178" s="139"/>
      <c r="F178" s="139"/>
      <c r="G178" s="139"/>
      <c r="H178" s="139"/>
      <c r="I178" s="139"/>
      <c r="J178" s="124"/>
      <c r="K178" s="53"/>
      <c r="L178" s="59"/>
      <c r="M178" s="140"/>
      <c r="N178" s="141"/>
      <c r="O178" s="4"/>
      <c r="P178" s="4"/>
      <c r="Q178" s="4"/>
      <c r="R178" s="4"/>
      <c r="S178" s="4"/>
    </row>
    <row r="179" spans="1:19" s="5" customFormat="1" ht="20.25" customHeight="1">
      <c r="A179" s="28">
        <v>146</v>
      </c>
      <c r="B179" s="131"/>
      <c r="C179" s="132"/>
      <c r="D179" s="133"/>
      <c r="E179" s="133"/>
      <c r="F179" s="133"/>
      <c r="G179" s="133"/>
      <c r="H179" s="133"/>
      <c r="I179" s="133"/>
      <c r="J179" s="60"/>
      <c r="K179" s="55"/>
      <c r="L179" s="61"/>
      <c r="M179" s="134"/>
      <c r="N179" s="135"/>
      <c r="O179" s="4"/>
      <c r="P179" s="4"/>
      <c r="Q179" s="4"/>
      <c r="R179" s="4"/>
      <c r="S179" s="4"/>
    </row>
    <row r="180" spans="1:19" s="5" customFormat="1" ht="20.25" customHeight="1">
      <c r="A180" s="28">
        <v>147</v>
      </c>
      <c r="B180" s="131"/>
      <c r="C180" s="132"/>
      <c r="D180" s="133"/>
      <c r="E180" s="133"/>
      <c r="F180" s="133"/>
      <c r="G180" s="133"/>
      <c r="H180" s="133"/>
      <c r="I180" s="133"/>
      <c r="J180" s="60"/>
      <c r="K180" s="55"/>
      <c r="L180" s="61"/>
      <c r="M180" s="134"/>
      <c r="N180" s="135"/>
      <c r="O180" s="4"/>
      <c r="P180" s="4"/>
      <c r="Q180" s="4"/>
      <c r="R180" s="4"/>
      <c r="S180" s="4"/>
    </row>
    <row r="181" spans="1:19" s="5" customFormat="1" ht="20.25" customHeight="1">
      <c r="A181" s="28">
        <v>148</v>
      </c>
      <c r="B181" s="131"/>
      <c r="C181" s="132"/>
      <c r="D181" s="133"/>
      <c r="E181" s="133"/>
      <c r="F181" s="133"/>
      <c r="G181" s="133"/>
      <c r="H181" s="133"/>
      <c r="I181" s="133"/>
      <c r="J181" s="60"/>
      <c r="K181" s="55"/>
      <c r="L181" s="61"/>
      <c r="M181" s="134"/>
      <c r="N181" s="135"/>
      <c r="O181" s="4"/>
      <c r="P181" s="4"/>
      <c r="Q181" s="4"/>
      <c r="R181" s="4"/>
      <c r="S181" s="4"/>
    </row>
    <row r="182" spans="1:19" s="5" customFormat="1" ht="20.25" customHeight="1">
      <c r="A182" s="28">
        <v>149</v>
      </c>
      <c r="B182" s="131"/>
      <c r="C182" s="132"/>
      <c r="D182" s="133"/>
      <c r="E182" s="133"/>
      <c r="F182" s="133"/>
      <c r="G182" s="133"/>
      <c r="H182" s="133"/>
      <c r="I182" s="133"/>
      <c r="J182" s="60"/>
      <c r="K182" s="55"/>
      <c r="L182" s="61"/>
      <c r="M182" s="134"/>
      <c r="N182" s="135"/>
      <c r="O182" s="4"/>
      <c r="P182" s="4"/>
      <c r="Q182" s="4"/>
      <c r="R182" s="4"/>
      <c r="S182" s="4"/>
    </row>
    <row r="183" spans="1:19" s="5" customFormat="1" ht="20.25" customHeight="1">
      <c r="A183" s="28">
        <v>150</v>
      </c>
      <c r="B183" s="131"/>
      <c r="C183" s="132"/>
      <c r="D183" s="133"/>
      <c r="E183" s="133"/>
      <c r="F183" s="133"/>
      <c r="G183" s="133"/>
      <c r="H183" s="133"/>
      <c r="I183" s="133"/>
      <c r="J183" s="60"/>
      <c r="K183" s="55"/>
      <c r="L183" s="61"/>
      <c r="M183" s="134"/>
      <c r="N183" s="135"/>
      <c r="O183" s="4"/>
      <c r="P183" s="4"/>
      <c r="Q183" s="4"/>
      <c r="R183" s="4"/>
      <c r="S183" s="4"/>
    </row>
    <row r="184" spans="1:19" s="5" customFormat="1" ht="20.25" customHeight="1">
      <c r="A184" s="28">
        <v>151</v>
      </c>
      <c r="B184" s="131"/>
      <c r="C184" s="132"/>
      <c r="D184" s="133"/>
      <c r="E184" s="133"/>
      <c r="F184" s="133"/>
      <c r="G184" s="133"/>
      <c r="H184" s="133"/>
      <c r="I184" s="133"/>
      <c r="J184" s="60"/>
      <c r="K184" s="55"/>
      <c r="L184" s="61"/>
      <c r="M184" s="134"/>
      <c r="N184" s="135"/>
      <c r="O184" s="4"/>
      <c r="P184" s="4"/>
      <c r="Q184" s="4"/>
      <c r="R184" s="4"/>
      <c r="S184" s="4"/>
    </row>
    <row r="185" spans="1:19" s="5" customFormat="1" ht="20.25" customHeight="1">
      <c r="A185" s="28">
        <v>152</v>
      </c>
      <c r="B185" s="131"/>
      <c r="C185" s="132"/>
      <c r="D185" s="133"/>
      <c r="E185" s="133"/>
      <c r="F185" s="133"/>
      <c r="G185" s="133"/>
      <c r="H185" s="133"/>
      <c r="I185" s="133"/>
      <c r="J185" s="60"/>
      <c r="K185" s="55"/>
      <c r="L185" s="61"/>
      <c r="M185" s="134"/>
      <c r="N185" s="135"/>
      <c r="O185" s="4"/>
      <c r="P185" s="4"/>
      <c r="Q185" s="4"/>
      <c r="R185" s="4"/>
      <c r="S185" s="4"/>
    </row>
    <row r="186" spans="1:19" s="5" customFormat="1" ht="20.25" customHeight="1">
      <c r="A186" s="28">
        <v>153</v>
      </c>
      <c r="B186" s="131"/>
      <c r="C186" s="132"/>
      <c r="D186" s="133"/>
      <c r="E186" s="133"/>
      <c r="F186" s="133"/>
      <c r="G186" s="133"/>
      <c r="H186" s="133"/>
      <c r="I186" s="133"/>
      <c r="J186" s="60"/>
      <c r="K186" s="55"/>
      <c r="L186" s="61"/>
      <c r="M186" s="134"/>
      <c r="N186" s="135"/>
      <c r="O186" s="4"/>
      <c r="P186" s="4"/>
      <c r="Q186" s="4"/>
      <c r="R186" s="4"/>
      <c r="S186" s="4"/>
    </row>
    <row r="187" spans="1:19" s="5" customFormat="1" ht="20.25" customHeight="1">
      <c r="A187" s="28">
        <v>154</v>
      </c>
      <c r="B187" s="131"/>
      <c r="C187" s="132"/>
      <c r="D187" s="133"/>
      <c r="E187" s="133"/>
      <c r="F187" s="133"/>
      <c r="G187" s="133"/>
      <c r="H187" s="133"/>
      <c r="I187" s="133"/>
      <c r="J187" s="60"/>
      <c r="K187" s="55"/>
      <c r="L187" s="61"/>
      <c r="M187" s="134"/>
      <c r="N187" s="135"/>
      <c r="O187" s="4"/>
      <c r="P187" s="4"/>
      <c r="Q187" s="4"/>
      <c r="R187" s="4"/>
      <c r="S187" s="4"/>
    </row>
    <row r="188" spans="1:19" s="5" customFormat="1" ht="20.25" customHeight="1">
      <c r="A188" s="28">
        <v>155</v>
      </c>
      <c r="B188" s="131"/>
      <c r="C188" s="132"/>
      <c r="D188" s="133"/>
      <c r="E188" s="133"/>
      <c r="F188" s="133"/>
      <c r="G188" s="133"/>
      <c r="H188" s="133"/>
      <c r="I188" s="133"/>
      <c r="J188" s="60"/>
      <c r="K188" s="55"/>
      <c r="L188" s="61"/>
      <c r="M188" s="134"/>
      <c r="N188" s="135"/>
      <c r="O188" s="4"/>
      <c r="P188" s="4"/>
      <c r="Q188" s="4"/>
      <c r="R188" s="4"/>
      <c r="S188" s="4"/>
    </row>
    <row r="189" spans="1:19" s="5" customFormat="1" ht="20.25" customHeight="1">
      <c r="A189" s="28">
        <v>156</v>
      </c>
      <c r="B189" s="131"/>
      <c r="C189" s="132"/>
      <c r="D189" s="133"/>
      <c r="E189" s="133"/>
      <c r="F189" s="133"/>
      <c r="G189" s="133"/>
      <c r="H189" s="133"/>
      <c r="I189" s="133"/>
      <c r="J189" s="60"/>
      <c r="K189" s="55"/>
      <c r="L189" s="61"/>
      <c r="M189" s="134"/>
      <c r="N189" s="135"/>
      <c r="O189" s="4"/>
      <c r="P189" s="4"/>
      <c r="Q189" s="4"/>
      <c r="R189" s="4"/>
      <c r="S189" s="4"/>
    </row>
    <row r="190" spans="1:19" s="5" customFormat="1" ht="20.25" customHeight="1">
      <c r="A190" s="28">
        <v>157</v>
      </c>
      <c r="B190" s="131"/>
      <c r="C190" s="132"/>
      <c r="D190" s="133"/>
      <c r="E190" s="133"/>
      <c r="F190" s="133"/>
      <c r="G190" s="133"/>
      <c r="H190" s="133"/>
      <c r="I190" s="133"/>
      <c r="J190" s="60"/>
      <c r="K190" s="55"/>
      <c r="L190" s="61"/>
      <c r="M190" s="134"/>
      <c r="N190" s="135"/>
      <c r="O190" s="4"/>
      <c r="P190" s="4"/>
      <c r="Q190" s="4"/>
      <c r="R190" s="4"/>
      <c r="S190" s="4"/>
    </row>
    <row r="191" spans="1:19" s="5" customFormat="1" ht="20.25" customHeight="1">
      <c r="A191" s="28">
        <v>158</v>
      </c>
      <c r="B191" s="131"/>
      <c r="C191" s="132"/>
      <c r="D191" s="133"/>
      <c r="E191" s="133"/>
      <c r="F191" s="133"/>
      <c r="G191" s="133"/>
      <c r="H191" s="133"/>
      <c r="I191" s="133"/>
      <c r="J191" s="60"/>
      <c r="K191" s="55"/>
      <c r="L191" s="61"/>
      <c r="M191" s="134"/>
      <c r="N191" s="135"/>
      <c r="O191" s="4"/>
      <c r="P191" s="4"/>
      <c r="Q191" s="4"/>
      <c r="R191" s="4"/>
      <c r="S191" s="4"/>
    </row>
    <row r="192" spans="1:19" s="5" customFormat="1" ht="20.25" customHeight="1">
      <c r="A192" s="28">
        <v>159</v>
      </c>
      <c r="B192" s="131"/>
      <c r="C192" s="132"/>
      <c r="D192" s="133"/>
      <c r="E192" s="133"/>
      <c r="F192" s="133"/>
      <c r="G192" s="133"/>
      <c r="H192" s="133"/>
      <c r="I192" s="133"/>
      <c r="J192" s="60"/>
      <c r="K192" s="55"/>
      <c r="L192" s="61"/>
      <c r="M192" s="134"/>
      <c r="N192" s="135"/>
      <c r="O192" s="4"/>
      <c r="P192" s="4"/>
      <c r="Q192" s="4"/>
      <c r="R192" s="4"/>
      <c r="S192" s="4"/>
    </row>
    <row r="193" spans="1:19" s="5" customFormat="1" ht="20.25" customHeight="1">
      <c r="A193" s="28">
        <v>160</v>
      </c>
      <c r="B193" s="131"/>
      <c r="C193" s="132"/>
      <c r="D193" s="133"/>
      <c r="E193" s="133"/>
      <c r="F193" s="133"/>
      <c r="G193" s="133"/>
      <c r="H193" s="133"/>
      <c r="I193" s="133"/>
      <c r="J193" s="60"/>
      <c r="K193" s="55"/>
      <c r="L193" s="61"/>
      <c r="M193" s="134"/>
      <c r="N193" s="135"/>
      <c r="O193" s="4"/>
      <c r="P193" s="4"/>
      <c r="Q193" s="4"/>
      <c r="R193" s="4"/>
      <c r="S193" s="4"/>
    </row>
    <row r="194" spans="1:19" s="5" customFormat="1" ht="20.25" customHeight="1">
      <c r="A194" s="28">
        <v>161</v>
      </c>
      <c r="B194" s="131"/>
      <c r="C194" s="132"/>
      <c r="D194" s="133"/>
      <c r="E194" s="133"/>
      <c r="F194" s="133"/>
      <c r="G194" s="133"/>
      <c r="H194" s="133"/>
      <c r="I194" s="133"/>
      <c r="J194" s="60"/>
      <c r="K194" s="55"/>
      <c r="L194" s="61"/>
      <c r="M194" s="134"/>
      <c r="N194" s="135"/>
      <c r="O194" s="4"/>
      <c r="P194" s="4"/>
      <c r="Q194" s="4"/>
      <c r="R194" s="4"/>
      <c r="S194" s="4"/>
    </row>
    <row r="195" spans="1:19" s="5" customFormat="1" ht="20.25" customHeight="1">
      <c r="A195" s="28">
        <v>162</v>
      </c>
      <c r="B195" s="131"/>
      <c r="C195" s="132"/>
      <c r="D195" s="133"/>
      <c r="E195" s="133"/>
      <c r="F195" s="133"/>
      <c r="G195" s="133"/>
      <c r="H195" s="133"/>
      <c r="I195" s="133"/>
      <c r="J195" s="60"/>
      <c r="K195" s="55"/>
      <c r="L195" s="61"/>
      <c r="M195" s="134"/>
      <c r="N195" s="135"/>
      <c r="O195" s="4"/>
      <c r="P195" s="4"/>
      <c r="Q195" s="4"/>
      <c r="R195" s="4"/>
      <c r="S195" s="4"/>
    </row>
    <row r="196" spans="1:19" s="5" customFormat="1" ht="20.25" customHeight="1">
      <c r="A196" s="28">
        <v>163</v>
      </c>
      <c r="B196" s="131"/>
      <c r="C196" s="132"/>
      <c r="D196" s="133"/>
      <c r="E196" s="133"/>
      <c r="F196" s="133"/>
      <c r="G196" s="133"/>
      <c r="H196" s="133"/>
      <c r="I196" s="133"/>
      <c r="J196" s="60"/>
      <c r="K196" s="55"/>
      <c r="L196" s="61"/>
      <c r="M196" s="134"/>
      <c r="N196" s="135"/>
      <c r="O196" s="4"/>
      <c r="P196" s="4"/>
      <c r="Q196" s="4"/>
      <c r="R196" s="4"/>
      <c r="S196" s="4"/>
    </row>
    <row r="197" spans="1:19" s="5" customFormat="1" ht="20.25" customHeight="1">
      <c r="A197" s="28">
        <v>164</v>
      </c>
      <c r="B197" s="131"/>
      <c r="C197" s="132"/>
      <c r="D197" s="133"/>
      <c r="E197" s="133"/>
      <c r="F197" s="133"/>
      <c r="G197" s="133"/>
      <c r="H197" s="133"/>
      <c r="I197" s="133"/>
      <c r="J197" s="60"/>
      <c r="K197" s="55"/>
      <c r="L197" s="61"/>
      <c r="M197" s="134"/>
      <c r="N197" s="135"/>
      <c r="O197" s="4"/>
      <c r="P197" s="4"/>
      <c r="Q197" s="4"/>
      <c r="R197" s="4"/>
      <c r="S197" s="4"/>
    </row>
    <row r="198" spans="1:19" s="5" customFormat="1" ht="20.25" customHeight="1">
      <c r="A198" s="28">
        <v>165</v>
      </c>
      <c r="B198" s="131"/>
      <c r="C198" s="132"/>
      <c r="D198" s="133"/>
      <c r="E198" s="133"/>
      <c r="F198" s="133"/>
      <c r="G198" s="133"/>
      <c r="H198" s="133"/>
      <c r="I198" s="133"/>
      <c r="J198" s="60"/>
      <c r="K198" s="55"/>
      <c r="L198" s="61"/>
      <c r="M198" s="134"/>
      <c r="N198" s="135"/>
      <c r="O198" s="4"/>
      <c r="P198" s="4"/>
      <c r="Q198" s="4"/>
      <c r="R198" s="4"/>
      <c r="S198" s="4"/>
    </row>
    <row r="199" spans="1:19" s="5" customFormat="1" ht="20.25" customHeight="1">
      <c r="A199" s="28">
        <v>166</v>
      </c>
      <c r="B199" s="131"/>
      <c r="C199" s="132"/>
      <c r="D199" s="133"/>
      <c r="E199" s="133"/>
      <c r="F199" s="133"/>
      <c r="G199" s="133"/>
      <c r="H199" s="133"/>
      <c r="I199" s="133"/>
      <c r="J199" s="60"/>
      <c r="K199" s="55"/>
      <c r="L199" s="61"/>
      <c r="M199" s="134"/>
      <c r="N199" s="135"/>
      <c r="O199" s="4"/>
      <c r="P199" s="4"/>
      <c r="Q199" s="4"/>
      <c r="R199" s="4"/>
      <c r="S199" s="4"/>
    </row>
    <row r="200" spans="1:19" ht="20.25" customHeight="1">
      <c r="A200" s="28">
        <v>167</v>
      </c>
      <c r="B200" s="131"/>
      <c r="C200" s="132"/>
      <c r="D200" s="133"/>
      <c r="E200" s="133"/>
      <c r="F200" s="133"/>
      <c r="G200" s="133"/>
      <c r="H200" s="133"/>
      <c r="I200" s="133"/>
      <c r="J200" s="60"/>
      <c r="K200" s="55"/>
      <c r="L200" s="61"/>
      <c r="M200" s="134"/>
      <c r="N200" s="135"/>
    </row>
    <row r="201" spans="1:19" ht="20.25" customHeight="1">
      <c r="A201" s="28">
        <v>168</v>
      </c>
      <c r="B201" s="131"/>
      <c r="C201" s="132"/>
      <c r="D201" s="133"/>
      <c r="E201" s="133"/>
      <c r="F201" s="133"/>
      <c r="G201" s="133"/>
      <c r="H201" s="133"/>
      <c r="I201" s="133"/>
      <c r="J201" s="60"/>
      <c r="K201" s="55"/>
      <c r="L201" s="61"/>
      <c r="M201" s="134"/>
      <c r="N201" s="135"/>
    </row>
    <row r="202" spans="1:19" s="5" customFormat="1" ht="20.25" customHeight="1">
      <c r="A202" s="28">
        <v>169</v>
      </c>
      <c r="B202" s="131"/>
      <c r="C202" s="132"/>
      <c r="D202" s="133"/>
      <c r="E202" s="133"/>
      <c r="F202" s="133"/>
      <c r="G202" s="133"/>
      <c r="H202" s="133"/>
      <c r="I202" s="133"/>
      <c r="J202" s="60"/>
      <c r="K202" s="55"/>
      <c r="L202" s="61"/>
      <c r="M202" s="134"/>
      <c r="N202" s="135"/>
      <c r="O202" s="4"/>
      <c r="P202" s="4"/>
      <c r="Q202" s="4"/>
      <c r="R202" s="4"/>
      <c r="S202" s="4"/>
    </row>
    <row r="203" spans="1:19" s="5" customFormat="1" ht="20.25" customHeight="1">
      <c r="A203" s="28">
        <v>170</v>
      </c>
      <c r="B203" s="131"/>
      <c r="C203" s="132"/>
      <c r="D203" s="133"/>
      <c r="E203" s="133"/>
      <c r="F203" s="133"/>
      <c r="G203" s="133"/>
      <c r="H203" s="133"/>
      <c r="I203" s="133"/>
      <c r="J203" s="60"/>
      <c r="K203" s="55"/>
      <c r="L203" s="61"/>
      <c r="M203" s="134"/>
      <c r="N203" s="135"/>
      <c r="O203" s="4"/>
      <c r="P203" s="4"/>
      <c r="Q203" s="4"/>
      <c r="R203" s="4"/>
      <c r="S203" s="4"/>
    </row>
    <row r="204" spans="1:19" s="5" customFormat="1" ht="20.25" customHeight="1">
      <c r="A204" s="28">
        <v>171</v>
      </c>
      <c r="B204" s="131"/>
      <c r="C204" s="132"/>
      <c r="D204" s="133"/>
      <c r="E204" s="133"/>
      <c r="F204" s="133"/>
      <c r="G204" s="133"/>
      <c r="H204" s="133"/>
      <c r="I204" s="133"/>
      <c r="J204" s="60"/>
      <c r="K204" s="55"/>
      <c r="L204" s="61"/>
      <c r="M204" s="134"/>
      <c r="N204" s="135"/>
      <c r="O204" s="4"/>
      <c r="P204" s="4"/>
      <c r="Q204" s="4"/>
      <c r="R204" s="4"/>
      <c r="S204" s="4"/>
    </row>
    <row r="205" spans="1:19" s="5" customFormat="1" ht="20.25" customHeight="1">
      <c r="A205" s="28">
        <v>172</v>
      </c>
      <c r="B205" s="131"/>
      <c r="C205" s="132"/>
      <c r="D205" s="133"/>
      <c r="E205" s="133"/>
      <c r="F205" s="133"/>
      <c r="G205" s="133"/>
      <c r="H205" s="133"/>
      <c r="I205" s="133"/>
      <c r="J205" s="60"/>
      <c r="K205" s="55"/>
      <c r="L205" s="61"/>
      <c r="M205" s="134"/>
      <c r="N205" s="135"/>
      <c r="O205" s="4"/>
      <c r="P205" s="4"/>
      <c r="Q205" s="4"/>
      <c r="R205" s="4"/>
      <c r="S205" s="4"/>
    </row>
    <row r="206" spans="1:19" s="5" customFormat="1" ht="20.25" customHeight="1">
      <c r="A206" s="28">
        <v>173</v>
      </c>
      <c r="B206" s="131"/>
      <c r="C206" s="132"/>
      <c r="D206" s="133"/>
      <c r="E206" s="133"/>
      <c r="F206" s="133"/>
      <c r="G206" s="133"/>
      <c r="H206" s="133"/>
      <c r="I206" s="133"/>
      <c r="J206" s="60"/>
      <c r="K206" s="55"/>
      <c r="L206" s="61"/>
      <c r="M206" s="134"/>
      <c r="N206" s="135"/>
      <c r="O206" s="4"/>
      <c r="P206" s="4"/>
      <c r="Q206" s="4"/>
      <c r="R206" s="4"/>
      <c r="S206" s="4"/>
    </row>
    <row r="207" spans="1:19" s="5" customFormat="1" ht="20.25" customHeight="1">
      <c r="A207" s="28">
        <v>174</v>
      </c>
      <c r="B207" s="131"/>
      <c r="C207" s="132"/>
      <c r="D207" s="133"/>
      <c r="E207" s="133"/>
      <c r="F207" s="133"/>
      <c r="G207" s="133"/>
      <c r="H207" s="133"/>
      <c r="I207" s="133"/>
      <c r="J207" s="60"/>
      <c r="K207" s="55"/>
      <c r="L207" s="61"/>
      <c r="M207" s="134"/>
      <c r="N207" s="135"/>
      <c r="O207" s="4"/>
      <c r="P207" s="4"/>
      <c r="Q207" s="4"/>
      <c r="R207" s="4"/>
      <c r="S207" s="4"/>
    </row>
    <row r="208" spans="1:19" s="5" customFormat="1" ht="20.25" customHeight="1">
      <c r="A208" s="28">
        <v>175</v>
      </c>
      <c r="B208" s="131"/>
      <c r="C208" s="132"/>
      <c r="D208" s="133"/>
      <c r="E208" s="133"/>
      <c r="F208" s="133"/>
      <c r="G208" s="133"/>
      <c r="H208" s="133"/>
      <c r="I208" s="133"/>
      <c r="J208" s="60"/>
      <c r="K208" s="55"/>
      <c r="L208" s="61"/>
      <c r="M208" s="134"/>
      <c r="N208" s="135"/>
      <c r="O208" s="4"/>
      <c r="P208" s="4"/>
      <c r="Q208" s="4"/>
      <c r="R208" s="4"/>
      <c r="S208" s="4"/>
    </row>
    <row r="209" spans="1:19" s="5" customFormat="1" ht="20.25" customHeight="1">
      <c r="A209" s="28">
        <v>176</v>
      </c>
      <c r="B209" s="131"/>
      <c r="C209" s="132"/>
      <c r="D209" s="133"/>
      <c r="E209" s="133"/>
      <c r="F209" s="133"/>
      <c r="G209" s="133"/>
      <c r="H209" s="133"/>
      <c r="I209" s="133"/>
      <c r="J209" s="60"/>
      <c r="K209" s="55"/>
      <c r="L209" s="61"/>
      <c r="M209" s="134"/>
      <c r="N209" s="135"/>
      <c r="O209" s="4"/>
      <c r="P209" s="4"/>
      <c r="Q209" s="4"/>
      <c r="R209" s="4"/>
      <c r="S209" s="4"/>
    </row>
    <row r="210" spans="1:19" s="5" customFormat="1" ht="20.25" customHeight="1">
      <c r="A210" s="28">
        <v>177</v>
      </c>
      <c r="B210" s="131"/>
      <c r="C210" s="132"/>
      <c r="D210" s="133"/>
      <c r="E210" s="133"/>
      <c r="F210" s="133"/>
      <c r="G210" s="133"/>
      <c r="H210" s="133"/>
      <c r="I210" s="133"/>
      <c r="J210" s="60"/>
      <c r="K210" s="55"/>
      <c r="L210" s="61"/>
      <c r="M210" s="134"/>
      <c r="N210" s="135"/>
      <c r="O210" s="4"/>
      <c r="P210" s="4"/>
      <c r="Q210" s="4"/>
      <c r="R210" s="4"/>
      <c r="S210" s="4"/>
    </row>
    <row r="211" spans="1:19" s="5" customFormat="1" ht="20.25" customHeight="1">
      <c r="A211" s="28">
        <v>178</v>
      </c>
      <c r="B211" s="131"/>
      <c r="C211" s="132"/>
      <c r="D211" s="133"/>
      <c r="E211" s="133"/>
      <c r="F211" s="133"/>
      <c r="G211" s="133"/>
      <c r="H211" s="133"/>
      <c r="I211" s="133"/>
      <c r="J211" s="60"/>
      <c r="K211" s="55"/>
      <c r="L211" s="61"/>
      <c r="M211" s="134"/>
      <c r="N211" s="135"/>
      <c r="O211" s="4"/>
      <c r="P211" s="4"/>
      <c r="Q211" s="4"/>
      <c r="R211" s="4"/>
      <c r="S211" s="4"/>
    </row>
    <row r="212" spans="1:19" s="5" customFormat="1" ht="20.25" customHeight="1">
      <c r="A212" s="28">
        <v>179</v>
      </c>
      <c r="B212" s="131"/>
      <c r="C212" s="132"/>
      <c r="D212" s="133"/>
      <c r="E212" s="133"/>
      <c r="F212" s="133"/>
      <c r="G212" s="133"/>
      <c r="H212" s="133"/>
      <c r="I212" s="133"/>
      <c r="J212" s="60"/>
      <c r="K212" s="55"/>
      <c r="L212" s="61"/>
      <c r="M212" s="134"/>
      <c r="N212" s="135"/>
      <c r="O212" s="4"/>
      <c r="P212" s="4"/>
      <c r="Q212" s="4"/>
      <c r="R212" s="4"/>
      <c r="S212" s="4"/>
    </row>
    <row r="213" spans="1:19" s="5" customFormat="1" ht="20.25" customHeight="1">
      <c r="A213" s="28">
        <v>180</v>
      </c>
      <c r="B213" s="131"/>
      <c r="C213" s="132"/>
      <c r="D213" s="133"/>
      <c r="E213" s="133"/>
      <c r="F213" s="133"/>
      <c r="G213" s="133"/>
      <c r="H213" s="133"/>
      <c r="I213" s="133"/>
      <c r="J213" s="60"/>
      <c r="K213" s="55"/>
      <c r="L213" s="61"/>
      <c r="M213" s="134"/>
      <c r="N213" s="135"/>
      <c r="O213" s="4"/>
      <c r="P213" s="4"/>
      <c r="Q213" s="4"/>
      <c r="R213" s="4"/>
      <c r="S213" s="4"/>
    </row>
    <row r="214" spans="1:19" s="5" customFormat="1" ht="20.25" customHeight="1">
      <c r="A214" s="28">
        <v>181</v>
      </c>
      <c r="B214" s="131"/>
      <c r="C214" s="132"/>
      <c r="D214" s="133"/>
      <c r="E214" s="133"/>
      <c r="F214" s="133"/>
      <c r="G214" s="133"/>
      <c r="H214" s="133"/>
      <c r="I214" s="133"/>
      <c r="J214" s="60"/>
      <c r="K214" s="55"/>
      <c r="L214" s="61"/>
      <c r="M214" s="134"/>
      <c r="N214" s="135"/>
      <c r="O214" s="4"/>
      <c r="P214" s="4"/>
      <c r="Q214" s="4"/>
      <c r="R214" s="4"/>
      <c r="S214" s="4"/>
    </row>
    <row r="215" spans="1:19" ht="20.25" customHeight="1">
      <c r="A215" s="28">
        <v>182</v>
      </c>
      <c r="B215" s="136"/>
      <c r="C215" s="137"/>
      <c r="D215" s="133"/>
      <c r="E215" s="133"/>
      <c r="F215" s="133"/>
      <c r="G215" s="133"/>
      <c r="H215" s="133"/>
      <c r="I215" s="133"/>
      <c r="J215" s="121"/>
      <c r="K215" s="55"/>
      <c r="L215" s="61"/>
      <c r="M215" s="134"/>
      <c r="N215" s="135"/>
    </row>
    <row r="216" spans="1:19" s="5" customFormat="1" ht="20.25" customHeight="1">
      <c r="A216" s="28">
        <v>183</v>
      </c>
      <c r="B216" s="131"/>
      <c r="C216" s="132"/>
      <c r="D216" s="133"/>
      <c r="E216" s="133"/>
      <c r="F216" s="133"/>
      <c r="G216" s="133"/>
      <c r="H216" s="133"/>
      <c r="I216" s="133"/>
      <c r="J216" s="60"/>
      <c r="K216" s="55"/>
      <c r="L216" s="61"/>
      <c r="M216" s="134"/>
      <c r="N216" s="135"/>
      <c r="O216" s="4"/>
      <c r="P216" s="4"/>
      <c r="Q216" s="4"/>
      <c r="R216" s="4"/>
      <c r="S216" s="4"/>
    </row>
    <row r="217" spans="1:19" s="5" customFormat="1" ht="20.25" customHeight="1">
      <c r="A217" s="28">
        <v>184</v>
      </c>
      <c r="B217" s="131"/>
      <c r="C217" s="132"/>
      <c r="D217" s="133"/>
      <c r="E217" s="133"/>
      <c r="F217" s="133"/>
      <c r="G217" s="133"/>
      <c r="H217" s="133"/>
      <c r="I217" s="133"/>
      <c r="J217" s="60"/>
      <c r="K217" s="55"/>
      <c r="L217" s="61"/>
      <c r="M217" s="134"/>
      <c r="N217" s="135"/>
      <c r="O217" s="4"/>
      <c r="P217" s="4"/>
      <c r="Q217" s="4"/>
      <c r="R217" s="4"/>
      <c r="S217" s="4"/>
    </row>
    <row r="218" spans="1:19" s="5" customFormat="1" ht="20.25" customHeight="1">
      <c r="A218" s="28">
        <v>185</v>
      </c>
      <c r="B218" s="131"/>
      <c r="C218" s="132"/>
      <c r="D218" s="133"/>
      <c r="E218" s="133"/>
      <c r="F218" s="133"/>
      <c r="G218" s="133"/>
      <c r="H218" s="133"/>
      <c r="I218" s="133"/>
      <c r="J218" s="60"/>
      <c r="K218" s="55"/>
      <c r="L218" s="61"/>
      <c r="M218" s="134"/>
      <c r="N218" s="135"/>
      <c r="O218" s="4"/>
      <c r="P218" s="4"/>
      <c r="Q218" s="4"/>
      <c r="R218" s="4"/>
      <c r="S218" s="4"/>
    </row>
    <row r="219" spans="1:19" s="5" customFormat="1" ht="20.25" customHeight="1">
      <c r="A219" s="28">
        <v>186</v>
      </c>
      <c r="B219" s="131"/>
      <c r="C219" s="132"/>
      <c r="D219" s="133"/>
      <c r="E219" s="133"/>
      <c r="F219" s="133"/>
      <c r="G219" s="133"/>
      <c r="H219" s="133"/>
      <c r="I219" s="133"/>
      <c r="J219" s="60"/>
      <c r="K219" s="55"/>
      <c r="L219" s="61"/>
      <c r="M219" s="134"/>
      <c r="N219" s="135"/>
      <c r="O219" s="4"/>
      <c r="P219" s="4"/>
      <c r="Q219" s="4"/>
      <c r="R219" s="4"/>
      <c r="S219" s="4"/>
    </row>
    <row r="220" spans="1:19" s="5" customFormat="1" ht="20.25" customHeight="1">
      <c r="A220" s="28">
        <v>187</v>
      </c>
      <c r="B220" s="131"/>
      <c r="C220" s="132"/>
      <c r="D220" s="133"/>
      <c r="E220" s="133"/>
      <c r="F220" s="133"/>
      <c r="G220" s="133"/>
      <c r="H220" s="133"/>
      <c r="I220" s="133"/>
      <c r="J220" s="60"/>
      <c r="K220" s="55"/>
      <c r="L220" s="61"/>
      <c r="M220" s="134"/>
      <c r="N220" s="135"/>
      <c r="O220" s="4"/>
      <c r="P220" s="4"/>
      <c r="Q220" s="4"/>
      <c r="R220" s="4"/>
      <c r="S220" s="4"/>
    </row>
    <row r="221" spans="1:19" s="5" customFormat="1" ht="20.25" customHeight="1">
      <c r="A221" s="28">
        <v>188</v>
      </c>
      <c r="B221" s="131"/>
      <c r="C221" s="132"/>
      <c r="D221" s="133"/>
      <c r="E221" s="133"/>
      <c r="F221" s="133"/>
      <c r="G221" s="133"/>
      <c r="H221" s="133"/>
      <c r="I221" s="133"/>
      <c r="J221" s="60"/>
      <c r="K221" s="55"/>
      <c r="L221" s="61"/>
      <c r="M221" s="134"/>
      <c r="N221" s="135"/>
      <c r="O221" s="4"/>
      <c r="P221" s="4"/>
      <c r="Q221" s="4"/>
      <c r="R221" s="4"/>
      <c r="S221" s="4"/>
    </row>
    <row r="222" spans="1:19" s="5" customFormat="1" ht="20.25" customHeight="1">
      <c r="A222" s="28">
        <v>189</v>
      </c>
      <c r="B222" s="131"/>
      <c r="C222" s="132"/>
      <c r="D222" s="133"/>
      <c r="E222" s="133"/>
      <c r="F222" s="133"/>
      <c r="G222" s="133"/>
      <c r="H222" s="133"/>
      <c r="I222" s="133"/>
      <c r="J222" s="60"/>
      <c r="K222" s="55"/>
      <c r="L222" s="61"/>
      <c r="M222" s="134"/>
      <c r="N222" s="135"/>
      <c r="O222" s="4"/>
      <c r="P222" s="4"/>
      <c r="Q222" s="4"/>
      <c r="R222" s="4"/>
      <c r="S222" s="4"/>
    </row>
    <row r="223" spans="1:19" s="5" customFormat="1" ht="20.25" customHeight="1">
      <c r="A223" s="28">
        <v>190</v>
      </c>
      <c r="B223" s="131"/>
      <c r="C223" s="132"/>
      <c r="D223" s="133"/>
      <c r="E223" s="133"/>
      <c r="F223" s="133"/>
      <c r="G223" s="133"/>
      <c r="H223" s="133"/>
      <c r="I223" s="133"/>
      <c r="J223" s="60"/>
      <c r="K223" s="55"/>
      <c r="L223" s="61"/>
      <c r="M223" s="134"/>
      <c r="N223" s="135"/>
      <c r="O223" s="4"/>
      <c r="P223" s="4"/>
      <c r="Q223" s="4"/>
      <c r="R223" s="4"/>
      <c r="S223" s="4"/>
    </row>
    <row r="224" spans="1:19" s="5" customFormat="1" ht="20.25" customHeight="1">
      <c r="A224" s="28">
        <v>191</v>
      </c>
      <c r="B224" s="131"/>
      <c r="C224" s="132"/>
      <c r="D224" s="133"/>
      <c r="E224" s="133"/>
      <c r="F224" s="133"/>
      <c r="G224" s="133"/>
      <c r="H224" s="133"/>
      <c r="I224" s="133"/>
      <c r="J224" s="60"/>
      <c r="K224" s="55"/>
      <c r="L224" s="61"/>
      <c r="M224" s="134"/>
      <c r="N224" s="135"/>
      <c r="O224" s="4"/>
      <c r="P224" s="4"/>
      <c r="Q224" s="4"/>
      <c r="R224" s="4"/>
      <c r="S224" s="4"/>
    </row>
    <row r="225" spans="1:19" ht="20.25" customHeight="1">
      <c r="A225" s="28">
        <v>192</v>
      </c>
      <c r="B225" s="131"/>
      <c r="C225" s="132"/>
      <c r="D225" s="133"/>
      <c r="E225" s="133"/>
      <c r="F225" s="133"/>
      <c r="G225" s="133"/>
      <c r="H225" s="133"/>
      <c r="I225" s="133"/>
      <c r="J225" s="60"/>
      <c r="K225" s="55"/>
      <c r="L225" s="61"/>
      <c r="M225" s="134"/>
      <c r="N225" s="135"/>
    </row>
    <row r="226" spans="1:19" ht="20.25" customHeight="1">
      <c r="A226" s="28">
        <v>193</v>
      </c>
      <c r="B226" s="131"/>
      <c r="C226" s="132"/>
      <c r="D226" s="133"/>
      <c r="E226" s="133"/>
      <c r="F226" s="133"/>
      <c r="G226" s="133"/>
      <c r="H226" s="133"/>
      <c r="I226" s="133"/>
      <c r="J226" s="60"/>
      <c r="K226" s="55"/>
      <c r="L226" s="61"/>
      <c r="M226" s="134"/>
      <c r="N226" s="135"/>
    </row>
    <row r="227" spans="1:19" s="5" customFormat="1" ht="20.25" customHeight="1">
      <c r="A227" s="28">
        <v>194</v>
      </c>
      <c r="B227" s="131"/>
      <c r="C227" s="132"/>
      <c r="D227" s="133"/>
      <c r="E227" s="133"/>
      <c r="F227" s="133"/>
      <c r="G227" s="133"/>
      <c r="H227" s="133"/>
      <c r="I227" s="133"/>
      <c r="J227" s="60"/>
      <c r="K227" s="55"/>
      <c r="L227" s="61"/>
      <c r="M227" s="134"/>
      <c r="N227" s="135"/>
      <c r="O227" s="4"/>
      <c r="P227" s="4"/>
      <c r="Q227" s="4"/>
      <c r="R227" s="4"/>
      <c r="S227" s="4"/>
    </row>
    <row r="228" spans="1:19" s="5" customFormat="1" ht="20.25" customHeight="1">
      <c r="A228" s="28">
        <v>195</v>
      </c>
      <c r="B228" s="131"/>
      <c r="C228" s="132"/>
      <c r="D228" s="133"/>
      <c r="E228" s="133"/>
      <c r="F228" s="133"/>
      <c r="G228" s="133"/>
      <c r="H228" s="133"/>
      <c r="I228" s="133"/>
      <c r="J228" s="60"/>
      <c r="K228" s="55"/>
      <c r="L228" s="61"/>
      <c r="M228" s="134"/>
      <c r="N228" s="135"/>
      <c r="O228" s="4"/>
      <c r="P228" s="4"/>
      <c r="Q228" s="4"/>
      <c r="R228" s="4"/>
      <c r="S228" s="4"/>
    </row>
    <row r="229" spans="1:19" s="5" customFormat="1" ht="20.25" customHeight="1">
      <c r="A229" s="28">
        <v>196</v>
      </c>
      <c r="B229" s="131"/>
      <c r="C229" s="132"/>
      <c r="D229" s="133"/>
      <c r="E229" s="133"/>
      <c r="F229" s="133"/>
      <c r="G229" s="133"/>
      <c r="H229" s="133"/>
      <c r="I229" s="133"/>
      <c r="J229" s="60"/>
      <c r="K229" s="55"/>
      <c r="L229" s="61"/>
      <c r="M229" s="134"/>
      <c r="N229" s="135"/>
      <c r="O229" s="4"/>
      <c r="P229" s="4"/>
      <c r="Q229" s="4"/>
      <c r="R229" s="4"/>
      <c r="S229" s="4"/>
    </row>
    <row r="230" spans="1:19" s="5" customFormat="1" ht="20.25" customHeight="1">
      <c r="A230" s="28">
        <v>197</v>
      </c>
      <c r="B230" s="131"/>
      <c r="C230" s="132"/>
      <c r="D230" s="133"/>
      <c r="E230" s="133"/>
      <c r="F230" s="133"/>
      <c r="G230" s="133"/>
      <c r="H230" s="133"/>
      <c r="I230" s="133"/>
      <c r="J230" s="60"/>
      <c r="K230" s="55"/>
      <c r="L230" s="61"/>
      <c r="M230" s="134"/>
      <c r="N230" s="135"/>
      <c r="O230" s="4"/>
      <c r="P230" s="4"/>
      <c r="Q230" s="4"/>
      <c r="R230" s="4"/>
      <c r="S230" s="4"/>
    </row>
    <row r="231" spans="1:19" s="5" customFormat="1" ht="20.25" customHeight="1">
      <c r="A231" s="28">
        <v>198</v>
      </c>
      <c r="B231" s="131"/>
      <c r="C231" s="132"/>
      <c r="D231" s="133"/>
      <c r="E231" s="133"/>
      <c r="F231" s="133"/>
      <c r="G231" s="133"/>
      <c r="H231" s="133"/>
      <c r="I231" s="133"/>
      <c r="J231" s="60"/>
      <c r="K231" s="55"/>
      <c r="L231" s="61"/>
      <c r="M231" s="134"/>
      <c r="N231" s="135"/>
      <c r="O231" s="4"/>
      <c r="P231" s="4"/>
      <c r="Q231" s="4"/>
      <c r="R231" s="4"/>
      <c r="S231" s="4"/>
    </row>
    <row r="232" spans="1:19" s="5" customFormat="1" ht="20.25" customHeight="1">
      <c r="A232" s="28">
        <v>199</v>
      </c>
      <c r="B232" s="131"/>
      <c r="C232" s="132"/>
      <c r="D232" s="133"/>
      <c r="E232" s="133"/>
      <c r="F232" s="133"/>
      <c r="G232" s="133"/>
      <c r="H232" s="133"/>
      <c r="I232" s="133"/>
      <c r="J232" s="60"/>
      <c r="K232" s="55"/>
      <c r="L232" s="61"/>
      <c r="M232" s="134"/>
      <c r="N232" s="135"/>
      <c r="O232" s="4"/>
      <c r="P232" s="4"/>
      <c r="Q232" s="4"/>
      <c r="R232" s="4"/>
      <c r="S232" s="4"/>
    </row>
    <row r="233" spans="1:19" s="5" customFormat="1" ht="20.25" customHeight="1">
      <c r="A233" s="28">
        <v>200</v>
      </c>
      <c r="B233" s="131"/>
      <c r="C233" s="132"/>
      <c r="D233" s="133"/>
      <c r="E233" s="133"/>
      <c r="F233" s="133"/>
      <c r="G233" s="133"/>
      <c r="H233" s="133"/>
      <c r="I233" s="133"/>
      <c r="J233" s="60"/>
      <c r="K233" s="55"/>
      <c r="L233" s="61"/>
      <c r="M233" s="134"/>
      <c r="N233" s="135"/>
      <c r="O233" s="4"/>
      <c r="P233" s="4"/>
      <c r="Q233" s="4"/>
      <c r="R233" s="4"/>
      <c r="S233" s="4"/>
    </row>
    <row r="234" spans="1:19" s="5" customFormat="1" ht="20.25" customHeight="1">
      <c r="A234" s="28">
        <v>201</v>
      </c>
      <c r="B234" s="131"/>
      <c r="C234" s="132"/>
      <c r="D234" s="133"/>
      <c r="E234" s="133"/>
      <c r="F234" s="133"/>
      <c r="G234" s="133"/>
      <c r="H234" s="133"/>
      <c r="I234" s="133"/>
      <c r="J234" s="60"/>
      <c r="K234" s="55"/>
      <c r="L234" s="61"/>
      <c r="M234" s="134"/>
      <c r="N234" s="135"/>
      <c r="O234" s="4"/>
      <c r="P234" s="4"/>
      <c r="Q234" s="4"/>
      <c r="R234" s="4"/>
      <c r="S234" s="4"/>
    </row>
    <row r="235" spans="1:19" s="5" customFormat="1" ht="20.25" customHeight="1">
      <c r="A235" s="28">
        <v>202</v>
      </c>
      <c r="B235" s="131"/>
      <c r="C235" s="132"/>
      <c r="D235" s="133"/>
      <c r="E235" s="133"/>
      <c r="F235" s="133"/>
      <c r="G235" s="133"/>
      <c r="H235" s="133"/>
      <c r="I235" s="133"/>
      <c r="J235" s="60"/>
      <c r="K235" s="55"/>
      <c r="L235" s="61"/>
      <c r="M235" s="134"/>
      <c r="N235" s="135"/>
      <c r="O235" s="4"/>
      <c r="P235" s="4"/>
      <c r="Q235" s="4"/>
      <c r="R235" s="4"/>
      <c r="S235" s="4"/>
    </row>
    <row r="236" spans="1:19" s="5" customFormat="1" ht="20.25" customHeight="1">
      <c r="A236" s="28">
        <v>203</v>
      </c>
      <c r="B236" s="131"/>
      <c r="C236" s="132"/>
      <c r="D236" s="133"/>
      <c r="E236" s="133"/>
      <c r="F236" s="133"/>
      <c r="G236" s="133"/>
      <c r="H236" s="133"/>
      <c r="I236" s="133"/>
      <c r="J236" s="60"/>
      <c r="K236" s="55"/>
      <c r="L236" s="61"/>
      <c r="M236" s="134"/>
      <c r="N236" s="135"/>
      <c r="O236" s="4"/>
      <c r="P236" s="4"/>
      <c r="Q236" s="4"/>
      <c r="R236" s="4"/>
      <c r="S236" s="4"/>
    </row>
    <row r="237" spans="1:19" s="5" customFormat="1" ht="20.25" customHeight="1">
      <c r="A237" s="28">
        <v>204</v>
      </c>
      <c r="B237" s="131"/>
      <c r="C237" s="132"/>
      <c r="D237" s="133"/>
      <c r="E237" s="133"/>
      <c r="F237" s="133"/>
      <c r="G237" s="133"/>
      <c r="H237" s="133"/>
      <c r="I237" s="133"/>
      <c r="J237" s="60"/>
      <c r="K237" s="55"/>
      <c r="L237" s="61"/>
      <c r="M237" s="134"/>
      <c r="N237" s="135"/>
      <c r="O237" s="4"/>
      <c r="P237" s="4"/>
      <c r="Q237" s="4"/>
      <c r="R237" s="4"/>
      <c r="S237" s="4"/>
    </row>
    <row r="238" spans="1:19" s="5" customFormat="1" ht="20.25" customHeight="1">
      <c r="A238" s="28">
        <v>205</v>
      </c>
      <c r="B238" s="131"/>
      <c r="C238" s="132"/>
      <c r="D238" s="133"/>
      <c r="E238" s="133"/>
      <c r="F238" s="133"/>
      <c r="G238" s="133"/>
      <c r="H238" s="133"/>
      <c r="I238" s="133"/>
      <c r="J238" s="60"/>
      <c r="K238" s="55"/>
      <c r="L238" s="61"/>
      <c r="M238" s="134"/>
      <c r="N238" s="135"/>
      <c r="O238" s="4"/>
      <c r="P238" s="4"/>
      <c r="Q238" s="4"/>
      <c r="R238" s="4"/>
      <c r="S238" s="4"/>
    </row>
    <row r="239" spans="1:19" s="5" customFormat="1" ht="20.25" customHeight="1">
      <c r="A239" s="28">
        <v>206</v>
      </c>
      <c r="B239" s="131"/>
      <c r="C239" s="132"/>
      <c r="D239" s="133"/>
      <c r="E239" s="133"/>
      <c r="F239" s="133"/>
      <c r="G239" s="133"/>
      <c r="H239" s="133"/>
      <c r="I239" s="133"/>
      <c r="J239" s="60"/>
      <c r="K239" s="55"/>
      <c r="L239" s="61"/>
      <c r="M239" s="134"/>
      <c r="N239" s="135"/>
      <c r="O239" s="4"/>
      <c r="P239" s="4"/>
      <c r="Q239" s="4"/>
      <c r="R239" s="4"/>
      <c r="S239" s="4"/>
    </row>
    <row r="240" spans="1:19" ht="20.25" customHeight="1">
      <c r="A240" s="28">
        <v>207</v>
      </c>
      <c r="B240" s="136"/>
      <c r="C240" s="137"/>
      <c r="D240" s="133"/>
      <c r="E240" s="133"/>
      <c r="F240" s="133"/>
      <c r="G240" s="133"/>
      <c r="H240" s="133"/>
      <c r="I240" s="133"/>
      <c r="J240" s="121"/>
      <c r="K240" s="55"/>
      <c r="L240" s="61"/>
      <c r="M240" s="134"/>
      <c r="N240" s="135"/>
    </row>
    <row r="241" spans="1:19" s="5" customFormat="1" ht="20.25" customHeight="1">
      <c r="A241" s="28">
        <v>208</v>
      </c>
      <c r="B241" s="131"/>
      <c r="C241" s="132"/>
      <c r="D241" s="133"/>
      <c r="E241" s="133"/>
      <c r="F241" s="133"/>
      <c r="G241" s="133"/>
      <c r="H241" s="133"/>
      <c r="I241" s="133"/>
      <c r="J241" s="60"/>
      <c r="K241" s="55"/>
      <c r="L241" s="61"/>
      <c r="M241" s="134"/>
      <c r="N241" s="135"/>
      <c r="O241" s="4"/>
      <c r="P241" s="4"/>
      <c r="Q241" s="4"/>
      <c r="R241" s="4"/>
      <c r="S241" s="4"/>
    </row>
    <row r="242" spans="1:19" s="5" customFormat="1" ht="20.25" customHeight="1">
      <c r="A242" s="28">
        <v>209</v>
      </c>
      <c r="B242" s="131"/>
      <c r="C242" s="132"/>
      <c r="D242" s="133"/>
      <c r="E242" s="133"/>
      <c r="F242" s="133"/>
      <c r="G242" s="133"/>
      <c r="H242" s="133"/>
      <c r="I242" s="133"/>
      <c r="J242" s="60"/>
      <c r="K242" s="55"/>
      <c r="L242" s="61"/>
      <c r="M242" s="134"/>
      <c r="N242" s="135"/>
      <c r="O242" s="4"/>
      <c r="P242" s="4"/>
      <c r="Q242" s="4"/>
      <c r="R242" s="4"/>
      <c r="S242" s="4"/>
    </row>
    <row r="243" spans="1:19" s="5" customFormat="1" ht="20.25" customHeight="1">
      <c r="A243" s="28">
        <v>210</v>
      </c>
      <c r="B243" s="131"/>
      <c r="C243" s="132"/>
      <c r="D243" s="133"/>
      <c r="E243" s="133"/>
      <c r="F243" s="133"/>
      <c r="G243" s="133"/>
      <c r="H243" s="133"/>
      <c r="I243" s="133"/>
      <c r="J243" s="60"/>
      <c r="K243" s="55"/>
      <c r="L243" s="61"/>
      <c r="M243" s="134"/>
      <c r="N243" s="135"/>
      <c r="O243" s="4"/>
      <c r="P243" s="4"/>
      <c r="Q243" s="4"/>
      <c r="R243" s="4"/>
      <c r="S243" s="4"/>
    </row>
    <row r="244" spans="1:19" s="5" customFormat="1" ht="20.25" customHeight="1">
      <c r="A244" s="28">
        <v>211</v>
      </c>
      <c r="B244" s="131"/>
      <c r="C244" s="132"/>
      <c r="D244" s="133"/>
      <c r="E244" s="133"/>
      <c r="F244" s="133"/>
      <c r="G244" s="133"/>
      <c r="H244" s="133"/>
      <c r="I244" s="133"/>
      <c r="J244" s="60"/>
      <c r="K244" s="55"/>
      <c r="L244" s="61"/>
      <c r="M244" s="134"/>
      <c r="N244" s="135"/>
      <c r="O244" s="4"/>
      <c r="P244" s="4"/>
      <c r="Q244" s="4"/>
      <c r="R244" s="4"/>
      <c r="S244" s="4"/>
    </row>
    <row r="245" spans="1:19" s="5" customFormat="1" ht="20.25" customHeight="1">
      <c r="A245" s="28">
        <v>212</v>
      </c>
      <c r="B245" s="131"/>
      <c r="C245" s="132"/>
      <c r="D245" s="133"/>
      <c r="E245" s="133"/>
      <c r="F245" s="133"/>
      <c r="G245" s="133"/>
      <c r="H245" s="133"/>
      <c r="I245" s="133"/>
      <c r="J245" s="60"/>
      <c r="K245" s="55"/>
      <c r="L245" s="61"/>
      <c r="M245" s="134"/>
      <c r="N245" s="135"/>
      <c r="O245" s="4"/>
      <c r="P245" s="4"/>
      <c r="Q245" s="4"/>
      <c r="R245" s="4"/>
      <c r="S245" s="4"/>
    </row>
    <row r="246" spans="1:19" s="5" customFormat="1" ht="20.25" customHeight="1">
      <c r="A246" s="28">
        <v>213</v>
      </c>
      <c r="B246" s="131"/>
      <c r="C246" s="132"/>
      <c r="D246" s="133"/>
      <c r="E246" s="133"/>
      <c r="F246" s="133"/>
      <c r="G246" s="133"/>
      <c r="H246" s="133"/>
      <c r="I246" s="133"/>
      <c r="J246" s="60"/>
      <c r="K246" s="55"/>
      <c r="L246" s="61"/>
      <c r="M246" s="134"/>
      <c r="N246" s="135"/>
      <c r="O246" s="4"/>
      <c r="P246" s="4"/>
      <c r="Q246" s="4"/>
      <c r="R246" s="4"/>
      <c r="S246" s="4"/>
    </row>
    <row r="247" spans="1:19" s="5" customFormat="1" ht="20.25" customHeight="1">
      <c r="A247" s="28">
        <v>214</v>
      </c>
      <c r="B247" s="131"/>
      <c r="C247" s="132"/>
      <c r="D247" s="133"/>
      <c r="E247" s="133"/>
      <c r="F247" s="133"/>
      <c r="G247" s="133"/>
      <c r="H247" s="133"/>
      <c r="I247" s="133"/>
      <c r="J247" s="60"/>
      <c r="K247" s="55"/>
      <c r="L247" s="61"/>
      <c r="M247" s="134"/>
      <c r="N247" s="135"/>
      <c r="O247" s="4"/>
      <c r="P247" s="4"/>
      <c r="Q247" s="4"/>
      <c r="R247" s="4"/>
      <c r="S247" s="4"/>
    </row>
    <row r="248" spans="1:19" ht="20.25" customHeight="1">
      <c r="A248" s="28">
        <v>215</v>
      </c>
      <c r="B248" s="131"/>
      <c r="C248" s="132"/>
      <c r="D248" s="133"/>
      <c r="E248" s="133"/>
      <c r="F248" s="133"/>
      <c r="G248" s="133"/>
      <c r="H248" s="133"/>
      <c r="I248" s="133"/>
      <c r="J248" s="60"/>
      <c r="K248" s="55"/>
      <c r="L248" s="61"/>
      <c r="M248" s="134"/>
      <c r="N248" s="135"/>
    </row>
    <row r="249" spans="1:19" ht="20.25" customHeight="1">
      <c r="A249" s="28">
        <v>216</v>
      </c>
      <c r="B249" s="131"/>
      <c r="C249" s="132"/>
      <c r="D249" s="133"/>
      <c r="E249" s="133"/>
      <c r="F249" s="133"/>
      <c r="G249" s="133"/>
      <c r="H249" s="133"/>
      <c r="I249" s="133"/>
      <c r="J249" s="60"/>
      <c r="K249" s="55"/>
      <c r="L249" s="61"/>
      <c r="M249" s="134"/>
      <c r="N249" s="135"/>
    </row>
    <row r="250" spans="1:19" s="5" customFormat="1" ht="20.25" customHeight="1">
      <c r="A250" s="28">
        <v>217</v>
      </c>
      <c r="B250" s="131"/>
      <c r="C250" s="132"/>
      <c r="D250" s="133"/>
      <c r="E250" s="133"/>
      <c r="F250" s="133"/>
      <c r="G250" s="133"/>
      <c r="H250" s="133"/>
      <c r="I250" s="133"/>
      <c r="J250" s="60"/>
      <c r="K250" s="55"/>
      <c r="L250" s="61"/>
      <c r="M250" s="134"/>
      <c r="N250" s="135"/>
      <c r="O250" s="4"/>
      <c r="P250" s="4"/>
      <c r="Q250" s="4"/>
      <c r="R250" s="4"/>
      <c r="S250" s="4"/>
    </row>
    <row r="251" spans="1:19" s="5" customFormat="1" ht="20.25" customHeight="1">
      <c r="A251" s="28">
        <v>218</v>
      </c>
      <c r="B251" s="131"/>
      <c r="C251" s="132"/>
      <c r="D251" s="133"/>
      <c r="E251" s="133"/>
      <c r="F251" s="133"/>
      <c r="G251" s="133"/>
      <c r="H251" s="133"/>
      <c r="I251" s="133"/>
      <c r="J251" s="60"/>
      <c r="K251" s="55"/>
      <c r="L251" s="61"/>
      <c r="M251" s="134"/>
      <c r="N251" s="135"/>
      <c r="O251" s="4"/>
      <c r="P251" s="4"/>
      <c r="Q251" s="4"/>
      <c r="R251" s="4"/>
      <c r="S251" s="4"/>
    </row>
    <row r="252" spans="1:19" s="5" customFormat="1" ht="20.25" customHeight="1">
      <c r="A252" s="28">
        <v>219</v>
      </c>
      <c r="B252" s="131"/>
      <c r="C252" s="132"/>
      <c r="D252" s="133"/>
      <c r="E252" s="133"/>
      <c r="F252" s="133"/>
      <c r="G252" s="133"/>
      <c r="H252" s="133"/>
      <c r="I252" s="133"/>
      <c r="J252" s="60"/>
      <c r="K252" s="55"/>
      <c r="L252" s="61"/>
      <c r="M252" s="134"/>
      <c r="N252" s="135"/>
      <c r="O252" s="4"/>
      <c r="P252" s="4"/>
      <c r="Q252" s="4"/>
      <c r="R252" s="4"/>
      <c r="S252" s="4"/>
    </row>
    <row r="253" spans="1:19" s="5" customFormat="1" ht="20.25" customHeight="1">
      <c r="A253" s="28">
        <v>220</v>
      </c>
      <c r="B253" s="131"/>
      <c r="C253" s="132"/>
      <c r="D253" s="133"/>
      <c r="E253" s="133"/>
      <c r="F253" s="133"/>
      <c r="G253" s="133"/>
      <c r="H253" s="133"/>
      <c r="I253" s="133"/>
      <c r="J253" s="60"/>
      <c r="K253" s="55"/>
      <c r="L253" s="61"/>
      <c r="M253" s="134"/>
      <c r="N253" s="135"/>
      <c r="O253" s="4"/>
      <c r="P253" s="4"/>
      <c r="Q253" s="4"/>
      <c r="R253" s="4"/>
      <c r="S253" s="4"/>
    </row>
    <row r="254" spans="1:19" s="5" customFormat="1" ht="20.25" customHeight="1">
      <c r="A254" s="28">
        <v>221</v>
      </c>
      <c r="B254" s="131"/>
      <c r="C254" s="132"/>
      <c r="D254" s="133"/>
      <c r="E254" s="133"/>
      <c r="F254" s="133"/>
      <c r="G254" s="133"/>
      <c r="H254" s="133"/>
      <c r="I254" s="133"/>
      <c r="J254" s="60"/>
      <c r="K254" s="55"/>
      <c r="L254" s="61"/>
      <c r="M254" s="134"/>
      <c r="N254" s="135"/>
      <c r="O254" s="4"/>
      <c r="P254" s="4"/>
      <c r="Q254" s="4"/>
      <c r="R254" s="4"/>
      <c r="S254" s="4"/>
    </row>
    <row r="255" spans="1:19" s="5" customFormat="1" ht="20.25" customHeight="1">
      <c r="A255" s="28">
        <v>222</v>
      </c>
      <c r="B255" s="131"/>
      <c r="C255" s="132"/>
      <c r="D255" s="133"/>
      <c r="E255" s="133"/>
      <c r="F255" s="133"/>
      <c r="G255" s="133"/>
      <c r="H255" s="133"/>
      <c r="I255" s="133"/>
      <c r="J255" s="60"/>
      <c r="K255" s="55"/>
      <c r="L255" s="61"/>
      <c r="M255" s="134"/>
      <c r="N255" s="135"/>
      <c r="O255" s="4"/>
      <c r="P255" s="4"/>
      <c r="Q255" s="4"/>
      <c r="R255" s="4"/>
      <c r="S255" s="4"/>
    </row>
    <row r="256" spans="1:19" s="5" customFormat="1" ht="20.25" customHeight="1">
      <c r="A256" s="28">
        <v>223</v>
      </c>
      <c r="B256" s="131"/>
      <c r="C256" s="132"/>
      <c r="D256" s="133"/>
      <c r="E256" s="133"/>
      <c r="F256" s="133"/>
      <c r="G256" s="133"/>
      <c r="H256" s="133"/>
      <c r="I256" s="133"/>
      <c r="J256" s="60"/>
      <c r="K256" s="55"/>
      <c r="L256" s="61"/>
      <c r="M256" s="134"/>
      <c r="N256" s="135"/>
      <c r="O256" s="4"/>
      <c r="P256" s="4"/>
      <c r="Q256" s="4"/>
      <c r="R256" s="4"/>
      <c r="S256" s="4"/>
    </row>
    <row r="257" spans="1:19" s="5" customFormat="1" ht="20.25" customHeight="1">
      <c r="A257" s="28">
        <v>224</v>
      </c>
      <c r="B257" s="131"/>
      <c r="C257" s="132"/>
      <c r="D257" s="133"/>
      <c r="E257" s="133"/>
      <c r="F257" s="133"/>
      <c r="G257" s="133"/>
      <c r="H257" s="133"/>
      <c r="I257" s="133"/>
      <c r="J257" s="60"/>
      <c r="K257" s="55"/>
      <c r="L257" s="61"/>
      <c r="M257" s="134"/>
      <c r="N257" s="135"/>
      <c r="O257" s="4"/>
      <c r="P257" s="4"/>
      <c r="Q257" s="4"/>
      <c r="R257" s="4"/>
      <c r="S257" s="4"/>
    </row>
    <row r="258" spans="1:19" s="5" customFormat="1" ht="20.25" customHeight="1">
      <c r="A258" s="28">
        <v>225</v>
      </c>
      <c r="B258" s="131"/>
      <c r="C258" s="132"/>
      <c r="D258" s="133"/>
      <c r="E258" s="133"/>
      <c r="F258" s="133"/>
      <c r="G258" s="133"/>
      <c r="H258" s="133"/>
      <c r="I258" s="133"/>
      <c r="J258" s="60"/>
      <c r="K258" s="55"/>
      <c r="L258" s="61"/>
      <c r="M258" s="134"/>
      <c r="N258" s="135"/>
      <c r="O258" s="4"/>
      <c r="P258" s="4"/>
      <c r="Q258" s="4"/>
      <c r="R258" s="4"/>
      <c r="S258" s="4"/>
    </row>
    <row r="259" spans="1:19" s="5" customFormat="1" ht="20.25" customHeight="1">
      <c r="A259" s="28">
        <v>226</v>
      </c>
      <c r="B259" s="131"/>
      <c r="C259" s="132"/>
      <c r="D259" s="133"/>
      <c r="E259" s="133"/>
      <c r="F259" s="133"/>
      <c r="G259" s="133"/>
      <c r="H259" s="133"/>
      <c r="I259" s="133"/>
      <c r="J259" s="60"/>
      <c r="K259" s="55"/>
      <c r="L259" s="61"/>
      <c r="M259" s="134"/>
      <c r="N259" s="135"/>
      <c r="O259" s="4"/>
      <c r="P259" s="4"/>
      <c r="Q259" s="4"/>
      <c r="R259" s="4"/>
      <c r="S259" s="4"/>
    </row>
    <row r="260" spans="1:19" s="5" customFormat="1" ht="20.25" customHeight="1">
      <c r="A260" s="28">
        <v>227</v>
      </c>
      <c r="B260" s="131"/>
      <c r="C260" s="132"/>
      <c r="D260" s="133"/>
      <c r="E260" s="133"/>
      <c r="F260" s="133"/>
      <c r="G260" s="133"/>
      <c r="H260" s="133"/>
      <c r="I260" s="133"/>
      <c r="J260" s="60"/>
      <c r="K260" s="55"/>
      <c r="L260" s="61"/>
      <c r="M260" s="134"/>
      <c r="N260" s="135"/>
      <c r="O260" s="4"/>
      <c r="P260" s="4"/>
      <c r="Q260" s="4"/>
      <c r="R260" s="4"/>
      <c r="S260" s="4"/>
    </row>
    <row r="261" spans="1:19" s="5" customFormat="1" ht="20.25" customHeight="1">
      <c r="A261" s="28">
        <v>228</v>
      </c>
      <c r="B261" s="131"/>
      <c r="C261" s="132"/>
      <c r="D261" s="133"/>
      <c r="E261" s="133"/>
      <c r="F261" s="133"/>
      <c r="G261" s="133"/>
      <c r="H261" s="133"/>
      <c r="I261" s="133"/>
      <c r="J261" s="60"/>
      <c r="K261" s="55"/>
      <c r="L261" s="61"/>
      <c r="M261" s="134"/>
      <c r="N261" s="135"/>
      <c r="O261" s="4"/>
      <c r="P261" s="4"/>
      <c r="Q261" s="4"/>
      <c r="R261" s="4"/>
      <c r="S261" s="4"/>
    </row>
    <row r="262" spans="1:19" s="5" customFormat="1" ht="20.25" customHeight="1">
      <c r="A262" s="28">
        <v>229</v>
      </c>
      <c r="B262" s="131"/>
      <c r="C262" s="132"/>
      <c r="D262" s="133"/>
      <c r="E262" s="133"/>
      <c r="F262" s="133"/>
      <c r="G262" s="133"/>
      <c r="H262" s="133"/>
      <c r="I262" s="133"/>
      <c r="J262" s="60"/>
      <c r="K262" s="55"/>
      <c r="L262" s="61"/>
      <c r="M262" s="134"/>
      <c r="N262" s="135"/>
      <c r="O262" s="4"/>
      <c r="P262" s="4"/>
      <c r="Q262" s="4"/>
      <c r="R262" s="4"/>
      <c r="S262" s="4"/>
    </row>
    <row r="263" spans="1:19" s="5" customFormat="1" ht="20.25" customHeight="1">
      <c r="A263" s="28">
        <v>230</v>
      </c>
      <c r="B263" s="131"/>
      <c r="C263" s="132"/>
      <c r="D263" s="133"/>
      <c r="E263" s="133"/>
      <c r="F263" s="133"/>
      <c r="G263" s="133"/>
      <c r="H263" s="133"/>
      <c r="I263" s="133"/>
      <c r="J263" s="60"/>
      <c r="K263" s="55"/>
      <c r="L263" s="61"/>
      <c r="M263" s="134"/>
      <c r="N263" s="135"/>
      <c r="O263" s="4"/>
      <c r="P263" s="4"/>
      <c r="Q263" s="4"/>
      <c r="R263" s="4"/>
      <c r="S263" s="4"/>
    </row>
    <row r="264" spans="1:19" s="5" customFormat="1" ht="20.25" customHeight="1">
      <c r="A264" s="28">
        <v>231</v>
      </c>
      <c r="B264" s="131"/>
      <c r="C264" s="132"/>
      <c r="D264" s="133"/>
      <c r="E264" s="133"/>
      <c r="F264" s="133"/>
      <c r="G264" s="133"/>
      <c r="H264" s="133"/>
      <c r="I264" s="133"/>
      <c r="J264" s="60"/>
      <c r="K264" s="55"/>
      <c r="L264" s="61"/>
      <c r="M264" s="134"/>
      <c r="N264" s="135"/>
      <c r="O264" s="4"/>
      <c r="P264" s="4"/>
      <c r="Q264" s="4"/>
      <c r="R264" s="4"/>
      <c r="S264" s="4"/>
    </row>
    <row r="265" spans="1:19" s="5" customFormat="1" ht="20.25" customHeight="1">
      <c r="A265" s="28">
        <v>232</v>
      </c>
      <c r="B265" s="131"/>
      <c r="C265" s="132"/>
      <c r="D265" s="133"/>
      <c r="E265" s="133"/>
      <c r="F265" s="133"/>
      <c r="G265" s="133"/>
      <c r="H265" s="133"/>
      <c r="I265" s="133"/>
      <c r="J265" s="60"/>
      <c r="K265" s="55"/>
      <c r="L265" s="61"/>
      <c r="M265" s="134"/>
      <c r="N265" s="135"/>
      <c r="O265" s="4"/>
      <c r="P265" s="4"/>
      <c r="Q265" s="4"/>
      <c r="R265" s="4"/>
      <c r="S265" s="4"/>
    </row>
    <row r="266" spans="1:19" s="5" customFormat="1" ht="20.25" customHeight="1">
      <c r="A266" s="28">
        <v>233</v>
      </c>
      <c r="B266" s="131"/>
      <c r="C266" s="132"/>
      <c r="D266" s="133"/>
      <c r="E266" s="133"/>
      <c r="F266" s="133"/>
      <c r="G266" s="133"/>
      <c r="H266" s="133"/>
      <c r="I266" s="133"/>
      <c r="J266" s="60"/>
      <c r="K266" s="55"/>
      <c r="L266" s="61"/>
      <c r="M266" s="134"/>
      <c r="N266" s="135"/>
      <c r="O266" s="4"/>
      <c r="P266" s="4"/>
      <c r="Q266" s="4"/>
      <c r="R266" s="4"/>
      <c r="S266" s="4"/>
    </row>
    <row r="267" spans="1:19" s="5" customFormat="1" ht="20.25" customHeight="1">
      <c r="A267" s="28">
        <v>234</v>
      </c>
      <c r="B267" s="131"/>
      <c r="C267" s="132"/>
      <c r="D267" s="133"/>
      <c r="E267" s="133"/>
      <c r="F267" s="133"/>
      <c r="G267" s="133"/>
      <c r="H267" s="133"/>
      <c r="I267" s="133"/>
      <c r="J267" s="60"/>
      <c r="K267" s="55"/>
      <c r="L267" s="61"/>
      <c r="M267" s="134"/>
      <c r="N267" s="135"/>
      <c r="O267" s="4"/>
      <c r="P267" s="4"/>
      <c r="Q267" s="4"/>
      <c r="R267" s="4"/>
      <c r="S267" s="4"/>
    </row>
    <row r="268" spans="1:19" s="5" customFormat="1" ht="20.25" customHeight="1">
      <c r="A268" s="28">
        <v>235</v>
      </c>
      <c r="B268" s="131"/>
      <c r="C268" s="132"/>
      <c r="D268" s="133"/>
      <c r="E268" s="133"/>
      <c r="F268" s="133"/>
      <c r="G268" s="133"/>
      <c r="H268" s="133"/>
      <c r="I268" s="133"/>
      <c r="J268" s="60"/>
      <c r="K268" s="55"/>
      <c r="L268" s="61"/>
      <c r="M268" s="134"/>
      <c r="N268" s="135"/>
      <c r="O268" s="4"/>
      <c r="P268" s="4"/>
      <c r="Q268" s="4"/>
      <c r="R268" s="4"/>
      <c r="S268" s="4"/>
    </row>
  </sheetData>
  <dataConsolidate/>
  <mergeCells count="753">
    <mergeCell ref="M39:N39"/>
    <mergeCell ref="M40:N40"/>
    <mergeCell ref="M37:N37"/>
    <mergeCell ref="M38:N38"/>
    <mergeCell ref="B37:C37"/>
    <mergeCell ref="D27:H27"/>
    <mergeCell ref="B52:C52"/>
    <mergeCell ref="D52:I52"/>
    <mergeCell ref="B53:C53"/>
    <mergeCell ref="D53:I53"/>
    <mergeCell ref="B34:C34"/>
    <mergeCell ref="D34:I34"/>
    <mergeCell ref="B35:C35"/>
    <mergeCell ref="D35:I35"/>
    <mergeCell ref="B36:C36"/>
    <mergeCell ref="D36:I36"/>
    <mergeCell ref="D42:I42"/>
    <mergeCell ref="M53:N53"/>
    <mergeCell ref="M51:N51"/>
    <mergeCell ref="M52:N52"/>
    <mergeCell ref="M47:N47"/>
    <mergeCell ref="M45:N45"/>
    <mergeCell ref="M46:N46"/>
    <mergeCell ref="B45:C45"/>
    <mergeCell ref="A25:C25"/>
    <mergeCell ref="A22:B23"/>
    <mergeCell ref="D22:N22"/>
    <mergeCell ref="D23:N23"/>
    <mergeCell ref="A24:C24"/>
    <mergeCell ref="D24:N24"/>
    <mergeCell ref="M35:N35"/>
    <mergeCell ref="M36:N36"/>
    <mergeCell ref="N26:N27"/>
    <mergeCell ref="G25:N25"/>
    <mergeCell ref="M33:N33"/>
    <mergeCell ref="M34:N34"/>
    <mergeCell ref="A26:C27"/>
    <mergeCell ref="D26:H26"/>
    <mergeCell ref="I26:I27"/>
    <mergeCell ref="J26:M27"/>
    <mergeCell ref="B33:C33"/>
    <mergeCell ref="D33:I33"/>
    <mergeCell ref="A30:N30"/>
    <mergeCell ref="A31:N31"/>
    <mergeCell ref="A28:N29"/>
    <mergeCell ref="A2:N2"/>
    <mergeCell ref="A4:C4"/>
    <mergeCell ref="D4:N4"/>
    <mergeCell ref="A5:B12"/>
    <mergeCell ref="D5:N5"/>
    <mergeCell ref="D6:N6"/>
    <mergeCell ref="D7:N7"/>
    <mergeCell ref="D8:N8"/>
    <mergeCell ref="D9:N9"/>
    <mergeCell ref="D10:N10"/>
    <mergeCell ref="A3:C3"/>
    <mergeCell ref="A13:C13"/>
    <mergeCell ref="D13:N13"/>
    <mergeCell ref="D11:N11"/>
    <mergeCell ref="D12:N12"/>
    <mergeCell ref="A14:C14"/>
    <mergeCell ref="D14:N14"/>
    <mergeCell ref="D19:N19"/>
    <mergeCell ref="D20:N20"/>
    <mergeCell ref="A21:C21"/>
    <mergeCell ref="D21:N21"/>
    <mergeCell ref="D15:N15"/>
    <mergeCell ref="D16:N16"/>
    <mergeCell ref="D17:N17"/>
    <mergeCell ref="D45:I45"/>
    <mergeCell ref="B46:C46"/>
    <mergeCell ref="D46:I46"/>
    <mergeCell ref="B43:C43"/>
    <mergeCell ref="D43:I43"/>
    <mergeCell ref="B44:C44"/>
    <mergeCell ref="D44:I44"/>
    <mergeCell ref="M50:N50"/>
    <mergeCell ref="B49:C49"/>
    <mergeCell ref="D49:I49"/>
    <mergeCell ref="B50:C50"/>
    <mergeCell ref="D50:I50"/>
    <mergeCell ref="B47:C47"/>
    <mergeCell ref="D47:I47"/>
    <mergeCell ref="B48:C48"/>
    <mergeCell ref="B51:C51"/>
    <mergeCell ref="D51:I51"/>
    <mergeCell ref="M48:N48"/>
    <mergeCell ref="M43:N43"/>
    <mergeCell ref="M44:N44"/>
    <mergeCell ref="A1:N1"/>
    <mergeCell ref="D18:N18"/>
    <mergeCell ref="A18:B20"/>
    <mergeCell ref="A15:B17"/>
    <mergeCell ref="A32:N32"/>
    <mergeCell ref="D48:I48"/>
    <mergeCell ref="M49:N49"/>
    <mergeCell ref="D37:I37"/>
    <mergeCell ref="B38:C38"/>
    <mergeCell ref="D38:I38"/>
    <mergeCell ref="B39:C39"/>
    <mergeCell ref="D39:I39"/>
    <mergeCell ref="B40:C40"/>
    <mergeCell ref="D40:I40"/>
    <mergeCell ref="M41:N41"/>
    <mergeCell ref="M42:N42"/>
    <mergeCell ref="B41:C41"/>
    <mergeCell ref="D41:I41"/>
    <mergeCell ref="B42:C42"/>
    <mergeCell ref="B54:C54"/>
    <mergeCell ref="D54:I54"/>
    <mergeCell ref="M54:N54"/>
    <mergeCell ref="B55:C55"/>
    <mergeCell ref="D55:I55"/>
    <mergeCell ref="M55:N55"/>
    <mergeCell ref="B56:C56"/>
    <mergeCell ref="D56:I56"/>
    <mergeCell ref="M56:N56"/>
    <mergeCell ref="B57:C57"/>
    <mergeCell ref="D57:I57"/>
    <mergeCell ref="M57:N57"/>
    <mergeCell ref="B58:C58"/>
    <mergeCell ref="D58:I58"/>
    <mergeCell ref="M58:N58"/>
    <mergeCell ref="B59:C59"/>
    <mergeCell ref="D59:I59"/>
    <mergeCell ref="M59:N59"/>
    <mergeCell ref="B60:C60"/>
    <mergeCell ref="D60:I60"/>
    <mergeCell ref="M60:N60"/>
    <mergeCell ref="B61:C61"/>
    <mergeCell ref="D61:I61"/>
    <mergeCell ref="M61:N61"/>
    <mergeCell ref="B62:C62"/>
    <mergeCell ref="D62:I62"/>
    <mergeCell ref="M62:N62"/>
    <mergeCell ref="B63:C63"/>
    <mergeCell ref="D63:I63"/>
    <mergeCell ref="M63:N63"/>
    <mergeCell ref="B64:C64"/>
    <mergeCell ref="D64:I64"/>
    <mergeCell ref="M64:N64"/>
    <mergeCell ref="B65:C65"/>
    <mergeCell ref="D65:I65"/>
    <mergeCell ref="M65:N65"/>
    <mergeCell ref="B66:C66"/>
    <mergeCell ref="D66:I66"/>
    <mergeCell ref="M66:N66"/>
    <mergeCell ref="B67:C67"/>
    <mergeCell ref="D67:I67"/>
    <mergeCell ref="M67:N67"/>
    <mergeCell ref="B68:C68"/>
    <mergeCell ref="D68:I68"/>
    <mergeCell ref="M68:N68"/>
    <mergeCell ref="B69:C69"/>
    <mergeCell ref="D69:I69"/>
    <mergeCell ref="M69:N69"/>
    <mergeCell ref="B70:C70"/>
    <mergeCell ref="D70:I70"/>
    <mergeCell ref="M70:N70"/>
    <mergeCell ref="B71:C71"/>
    <mergeCell ref="D71:I71"/>
    <mergeCell ref="M71:N71"/>
    <mergeCell ref="B72:C72"/>
    <mergeCell ref="D72:I72"/>
    <mergeCell ref="M72:N72"/>
    <mergeCell ref="B73:C73"/>
    <mergeCell ref="D73:I73"/>
    <mergeCell ref="M73:N73"/>
    <mergeCell ref="B74:C74"/>
    <mergeCell ref="D74:I74"/>
    <mergeCell ref="M74:N74"/>
    <mergeCell ref="B75:C75"/>
    <mergeCell ref="D75:I75"/>
    <mergeCell ref="M75:N75"/>
    <mergeCell ref="B76:C76"/>
    <mergeCell ref="D76:I76"/>
    <mergeCell ref="M76:N76"/>
    <mergeCell ref="B77:C77"/>
    <mergeCell ref="D77:I77"/>
    <mergeCell ref="M77:N77"/>
    <mergeCell ref="B78:C78"/>
    <mergeCell ref="D78:I78"/>
    <mergeCell ref="M78:N78"/>
    <mergeCell ref="B79:C79"/>
    <mergeCell ref="D79:I79"/>
    <mergeCell ref="M79:N79"/>
    <mergeCell ref="B80:C80"/>
    <mergeCell ref="D80:I80"/>
    <mergeCell ref="M80:N80"/>
    <mergeCell ref="B81:C81"/>
    <mergeCell ref="D81:I81"/>
    <mergeCell ref="M81:N81"/>
    <mergeCell ref="B82:C82"/>
    <mergeCell ref="D82:I82"/>
    <mergeCell ref="M82:N82"/>
    <mergeCell ref="B83:C83"/>
    <mergeCell ref="D83:I83"/>
    <mergeCell ref="M83:N83"/>
    <mergeCell ref="B84:C84"/>
    <mergeCell ref="D84:I84"/>
    <mergeCell ref="M84:N84"/>
    <mergeCell ref="B85:C85"/>
    <mergeCell ref="D85:I85"/>
    <mergeCell ref="M85:N85"/>
    <mergeCell ref="B86:C86"/>
    <mergeCell ref="D86:I86"/>
    <mergeCell ref="M86:N86"/>
    <mergeCell ref="B87:C87"/>
    <mergeCell ref="D87:I87"/>
    <mergeCell ref="M87:N87"/>
    <mergeCell ref="B88:C88"/>
    <mergeCell ref="D88:I88"/>
    <mergeCell ref="M88:N88"/>
    <mergeCell ref="B89:C89"/>
    <mergeCell ref="D89:I89"/>
    <mergeCell ref="M89:N89"/>
    <mergeCell ref="B90:C90"/>
    <mergeCell ref="D90:I90"/>
    <mergeCell ref="M90:N90"/>
    <mergeCell ref="B91:C91"/>
    <mergeCell ref="D91:I91"/>
    <mergeCell ref="M91:N91"/>
    <mergeCell ref="B92:C92"/>
    <mergeCell ref="D92:I92"/>
    <mergeCell ref="M92:N92"/>
    <mergeCell ref="B93:C93"/>
    <mergeCell ref="D93:I93"/>
    <mergeCell ref="M93:N93"/>
    <mergeCell ref="B94:C94"/>
    <mergeCell ref="D94:I94"/>
    <mergeCell ref="M94:N94"/>
    <mergeCell ref="B95:C95"/>
    <mergeCell ref="D95:I95"/>
    <mergeCell ref="M95:N95"/>
    <mergeCell ref="B96:C96"/>
    <mergeCell ref="D96:I96"/>
    <mergeCell ref="M96:N96"/>
    <mergeCell ref="B97:C97"/>
    <mergeCell ref="D97:I97"/>
    <mergeCell ref="M97:N97"/>
    <mergeCell ref="B98:C98"/>
    <mergeCell ref="D98:I98"/>
    <mergeCell ref="M98:N98"/>
    <mergeCell ref="B99:C99"/>
    <mergeCell ref="D99:I99"/>
    <mergeCell ref="M99:N99"/>
    <mergeCell ref="B100:C100"/>
    <mergeCell ref="D100:I100"/>
    <mergeCell ref="M100:N100"/>
    <mergeCell ref="B101:C101"/>
    <mergeCell ref="D101:I101"/>
    <mergeCell ref="M101:N101"/>
    <mergeCell ref="B102:C102"/>
    <mergeCell ref="D102:I102"/>
    <mergeCell ref="M102:N102"/>
    <mergeCell ref="B103:C103"/>
    <mergeCell ref="D103:I103"/>
    <mergeCell ref="M103:N103"/>
    <mergeCell ref="B104:C104"/>
    <mergeCell ref="D104:I104"/>
    <mergeCell ref="M104:N104"/>
    <mergeCell ref="B105:C105"/>
    <mergeCell ref="D105:I105"/>
    <mergeCell ref="M105:N105"/>
    <mergeCell ref="B106:C106"/>
    <mergeCell ref="D106:I106"/>
    <mergeCell ref="M106:N106"/>
    <mergeCell ref="B107:C107"/>
    <mergeCell ref="D107:I107"/>
    <mergeCell ref="M107:N107"/>
    <mergeCell ref="B108:C108"/>
    <mergeCell ref="D108:I108"/>
    <mergeCell ref="M108:N108"/>
    <mergeCell ref="B109:C109"/>
    <mergeCell ref="D109:I109"/>
    <mergeCell ref="M109:N109"/>
    <mergeCell ref="B110:C110"/>
    <mergeCell ref="D110:I110"/>
    <mergeCell ref="M110:N110"/>
    <mergeCell ref="B111:C111"/>
    <mergeCell ref="D111:I111"/>
    <mergeCell ref="M111:N111"/>
    <mergeCell ref="B112:C112"/>
    <mergeCell ref="D112:I112"/>
    <mergeCell ref="M112:N112"/>
    <mergeCell ref="B113:C113"/>
    <mergeCell ref="D113:I113"/>
    <mergeCell ref="M113:N113"/>
    <mergeCell ref="B114:C114"/>
    <mergeCell ref="D114:I114"/>
    <mergeCell ref="M114:N114"/>
    <mergeCell ref="B115:C115"/>
    <mergeCell ref="D115:I115"/>
    <mergeCell ref="M115:N115"/>
    <mergeCell ref="B116:C116"/>
    <mergeCell ref="D116:I116"/>
    <mergeCell ref="M116:N116"/>
    <mergeCell ref="B117:C117"/>
    <mergeCell ref="D117:I117"/>
    <mergeCell ref="M117:N117"/>
    <mergeCell ref="B118:C118"/>
    <mergeCell ref="D118:I118"/>
    <mergeCell ref="M118:N118"/>
    <mergeCell ref="B119:C119"/>
    <mergeCell ref="D119:I119"/>
    <mergeCell ref="M119:N119"/>
    <mergeCell ref="B120:C120"/>
    <mergeCell ref="D120:I120"/>
    <mergeCell ref="M120:N120"/>
    <mergeCell ref="B121:C121"/>
    <mergeCell ref="D121:I121"/>
    <mergeCell ref="M121:N121"/>
    <mergeCell ref="B122:C122"/>
    <mergeCell ref="D122:I122"/>
    <mergeCell ref="M122:N122"/>
    <mergeCell ref="B123:C123"/>
    <mergeCell ref="D123:I123"/>
    <mergeCell ref="M123:N123"/>
    <mergeCell ref="B124:C124"/>
    <mergeCell ref="D124:I124"/>
    <mergeCell ref="M124:N124"/>
    <mergeCell ref="B125:C125"/>
    <mergeCell ref="D125:I125"/>
    <mergeCell ref="M125:N125"/>
    <mergeCell ref="B126:C126"/>
    <mergeCell ref="D126:I126"/>
    <mergeCell ref="M126:N126"/>
    <mergeCell ref="B127:C127"/>
    <mergeCell ref="D127:I127"/>
    <mergeCell ref="M127:N127"/>
    <mergeCell ref="B128:C128"/>
    <mergeCell ref="D128:I128"/>
    <mergeCell ref="M128:N128"/>
    <mergeCell ref="B129:C129"/>
    <mergeCell ref="D129:I129"/>
    <mergeCell ref="M129:N129"/>
    <mergeCell ref="B130:C130"/>
    <mergeCell ref="D130:I130"/>
    <mergeCell ref="M130:N130"/>
    <mergeCell ref="B131:C131"/>
    <mergeCell ref="D131:I131"/>
    <mergeCell ref="M131:N131"/>
    <mergeCell ref="B132:C132"/>
    <mergeCell ref="D132:I132"/>
    <mergeCell ref="M132:N132"/>
    <mergeCell ref="B133:C133"/>
    <mergeCell ref="D133:I133"/>
    <mergeCell ref="M133:N133"/>
    <mergeCell ref="B134:C134"/>
    <mergeCell ref="D134:I134"/>
    <mergeCell ref="M134:N134"/>
    <mergeCell ref="B135:C135"/>
    <mergeCell ref="D135:I135"/>
    <mergeCell ref="M135:N135"/>
    <mergeCell ref="B136:C136"/>
    <mergeCell ref="D136:I136"/>
    <mergeCell ref="M136:N136"/>
    <mergeCell ref="B137:C137"/>
    <mergeCell ref="D137:I137"/>
    <mergeCell ref="M137:N137"/>
    <mergeCell ref="B138:C138"/>
    <mergeCell ref="D138:I138"/>
    <mergeCell ref="M138:N138"/>
    <mergeCell ref="B139:C139"/>
    <mergeCell ref="D139:I139"/>
    <mergeCell ref="M139:N139"/>
    <mergeCell ref="B140:C140"/>
    <mergeCell ref="D140:I140"/>
    <mergeCell ref="M140:N140"/>
    <mergeCell ref="B141:C141"/>
    <mergeCell ref="D141:I141"/>
    <mergeCell ref="M141:N141"/>
    <mergeCell ref="B142:C142"/>
    <mergeCell ref="D142:I142"/>
    <mergeCell ref="M142:N142"/>
    <mergeCell ref="B143:C143"/>
    <mergeCell ref="D143:I143"/>
    <mergeCell ref="M143:N143"/>
    <mergeCell ref="B144:C144"/>
    <mergeCell ref="D144:I144"/>
    <mergeCell ref="M144:N144"/>
    <mergeCell ref="B145:C145"/>
    <mergeCell ref="D145:I145"/>
    <mergeCell ref="M145:N145"/>
    <mergeCell ref="B146:C146"/>
    <mergeCell ref="D146:I146"/>
    <mergeCell ref="M146:N146"/>
    <mergeCell ref="B147:C147"/>
    <mergeCell ref="D147:I147"/>
    <mergeCell ref="M147:N147"/>
    <mergeCell ref="B148:C148"/>
    <mergeCell ref="D148:I148"/>
    <mergeCell ref="M148:N148"/>
    <mergeCell ref="B149:C149"/>
    <mergeCell ref="D149:I149"/>
    <mergeCell ref="M149:N149"/>
    <mergeCell ref="B150:C150"/>
    <mergeCell ref="D150:I150"/>
    <mergeCell ref="M150:N150"/>
    <mergeCell ref="B151:C151"/>
    <mergeCell ref="D151:I151"/>
    <mergeCell ref="M151:N151"/>
    <mergeCell ref="B152:C152"/>
    <mergeCell ref="D152:I152"/>
    <mergeCell ref="M152:N152"/>
    <mergeCell ref="B153:C153"/>
    <mergeCell ref="D153:I153"/>
    <mergeCell ref="M153:N153"/>
    <mergeCell ref="B154:C154"/>
    <mergeCell ref="D154:I154"/>
    <mergeCell ref="M154:N154"/>
    <mergeCell ref="B155:C155"/>
    <mergeCell ref="D155:I155"/>
    <mergeCell ref="M155:N155"/>
    <mergeCell ref="B156:C156"/>
    <mergeCell ref="D156:I156"/>
    <mergeCell ref="M156:N156"/>
    <mergeCell ref="B157:C157"/>
    <mergeCell ref="D157:I157"/>
    <mergeCell ref="M157:N157"/>
    <mergeCell ref="B158:C158"/>
    <mergeCell ref="D158:I158"/>
    <mergeCell ref="M158:N158"/>
    <mergeCell ref="B159:C159"/>
    <mergeCell ref="D159:I159"/>
    <mergeCell ref="M159:N159"/>
    <mergeCell ref="B160:C160"/>
    <mergeCell ref="D160:I160"/>
    <mergeCell ref="M160:N160"/>
    <mergeCell ref="B161:C161"/>
    <mergeCell ref="D161:I161"/>
    <mergeCell ref="M161:N161"/>
    <mergeCell ref="B162:C162"/>
    <mergeCell ref="D162:I162"/>
    <mergeCell ref="M162:N162"/>
    <mergeCell ref="B163:C163"/>
    <mergeCell ref="D163:I163"/>
    <mergeCell ref="M163:N163"/>
    <mergeCell ref="B164:C164"/>
    <mergeCell ref="D164:I164"/>
    <mergeCell ref="M164:N164"/>
    <mergeCell ref="B165:C165"/>
    <mergeCell ref="D165:I165"/>
    <mergeCell ref="M165:N165"/>
    <mergeCell ref="B166:C166"/>
    <mergeCell ref="D166:I166"/>
    <mergeCell ref="M166:N166"/>
    <mergeCell ref="B167:C167"/>
    <mergeCell ref="D167:I167"/>
    <mergeCell ref="M167:N167"/>
    <mergeCell ref="B168:C168"/>
    <mergeCell ref="D168:I168"/>
    <mergeCell ref="M168:N168"/>
    <mergeCell ref="B169:C169"/>
    <mergeCell ref="D169:I169"/>
    <mergeCell ref="M169:N169"/>
    <mergeCell ref="B170:C170"/>
    <mergeCell ref="D170:I170"/>
    <mergeCell ref="M170:N170"/>
    <mergeCell ref="B171:C171"/>
    <mergeCell ref="D171:I171"/>
    <mergeCell ref="M171:N171"/>
    <mergeCell ref="B172:C172"/>
    <mergeCell ref="D172:I172"/>
    <mergeCell ref="M172:N172"/>
    <mergeCell ref="B173:C173"/>
    <mergeCell ref="D173:I173"/>
    <mergeCell ref="M173:N173"/>
    <mergeCell ref="B174:C174"/>
    <mergeCell ref="D174:I174"/>
    <mergeCell ref="M174:N174"/>
    <mergeCell ref="B175:C175"/>
    <mergeCell ref="D175:I175"/>
    <mergeCell ref="M175:N175"/>
    <mergeCell ref="B176:C176"/>
    <mergeCell ref="D176:I176"/>
    <mergeCell ref="M176:N176"/>
    <mergeCell ref="B177:C177"/>
    <mergeCell ref="D177:I177"/>
    <mergeCell ref="M177:N177"/>
    <mergeCell ref="B178:C178"/>
    <mergeCell ref="D178:I178"/>
    <mergeCell ref="M178:N178"/>
    <mergeCell ref="B179:C179"/>
    <mergeCell ref="D179:I179"/>
    <mergeCell ref="M179:N179"/>
    <mergeCell ref="B180:C180"/>
    <mergeCell ref="D180:I180"/>
    <mergeCell ref="M180:N180"/>
    <mergeCell ref="B181:C181"/>
    <mergeCell ref="D181:I181"/>
    <mergeCell ref="M181:N181"/>
    <mergeCell ref="B182:C182"/>
    <mergeCell ref="D182:I182"/>
    <mergeCell ref="M182:N182"/>
    <mergeCell ref="B183:C183"/>
    <mergeCell ref="D183:I183"/>
    <mergeCell ref="M183:N183"/>
    <mergeCell ref="B184:C184"/>
    <mergeCell ref="D184:I184"/>
    <mergeCell ref="M184:N184"/>
    <mergeCell ref="B185:C185"/>
    <mergeCell ref="D185:I185"/>
    <mergeCell ref="M185:N185"/>
    <mergeCell ref="B186:C186"/>
    <mergeCell ref="D186:I186"/>
    <mergeCell ref="M186:N186"/>
    <mergeCell ref="B187:C187"/>
    <mergeCell ref="D187:I187"/>
    <mergeCell ref="M187:N187"/>
    <mergeCell ref="B188:C188"/>
    <mergeCell ref="D188:I188"/>
    <mergeCell ref="M188:N188"/>
    <mergeCell ref="B189:C189"/>
    <mergeCell ref="D189:I189"/>
    <mergeCell ref="M189:N189"/>
    <mergeCell ref="B190:C190"/>
    <mergeCell ref="D190:I190"/>
    <mergeCell ref="M190:N190"/>
    <mergeCell ref="B191:C191"/>
    <mergeCell ref="D191:I191"/>
    <mergeCell ref="M191:N191"/>
    <mergeCell ref="B192:C192"/>
    <mergeCell ref="D192:I192"/>
    <mergeCell ref="M192:N192"/>
    <mergeCell ref="B193:C193"/>
    <mergeCell ref="D193:I193"/>
    <mergeCell ref="M193:N193"/>
    <mergeCell ref="B194:C194"/>
    <mergeCell ref="D194:I194"/>
    <mergeCell ref="M194:N194"/>
    <mergeCell ref="B195:C195"/>
    <mergeCell ref="D195:I195"/>
    <mergeCell ref="M195:N195"/>
    <mergeCell ref="B196:C196"/>
    <mergeCell ref="D196:I196"/>
    <mergeCell ref="M196:N196"/>
    <mergeCell ref="B197:C197"/>
    <mergeCell ref="D197:I197"/>
    <mergeCell ref="M197:N197"/>
    <mergeCell ref="B198:C198"/>
    <mergeCell ref="D198:I198"/>
    <mergeCell ref="M198:N198"/>
    <mergeCell ref="B199:C199"/>
    <mergeCell ref="D199:I199"/>
    <mergeCell ref="M199:N199"/>
    <mergeCell ref="B200:C200"/>
    <mergeCell ref="D200:I200"/>
    <mergeCell ref="M200:N200"/>
    <mergeCell ref="B201:C201"/>
    <mergeCell ref="D201:I201"/>
    <mergeCell ref="M201:N201"/>
    <mergeCell ref="B202:C202"/>
    <mergeCell ref="D202:I202"/>
    <mergeCell ref="M202:N202"/>
    <mergeCell ref="B203:C203"/>
    <mergeCell ref="D203:I203"/>
    <mergeCell ref="M203:N203"/>
    <mergeCell ref="B204:C204"/>
    <mergeCell ref="D204:I204"/>
    <mergeCell ref="M204:N204"/>
    <mergeCell ref="B205:C205"/>
    <mergeCell ref="D205:I205"/>
    <mergeCell ref="M205:N205"/>
    <mergeCell ref="B206:C206"/>
    <mergeCell ref="D206:I206"/>
    <mergeCell ref="M206:N206"/>
    <mergeCell ref="B207:C207"/>
    <mergeCell ref="D207:I207"/>
    <mergeCell ref="M207:N207"/>
    <mergeCell ref="B208:C208"/>
    <mergeCell ref="D208:I208"/>
    <mergeCell ref="M208:N208"/>
    <mergeCell ref="B209:C209"/>
    <mergeCell ref="D209:I209"/>
    <mergeCell ref="M209:N209"/>
    <mergeCell ref="B210:C210"/>
    <mergeCell ref="D210:I210"/>
    <mergeCell ref="M210:N210"/>
    <mergeCell ref="B211:C211"/>
    <mergeCell ref="D211:I211"/>
    <mergeCell ref="M211:N211"/>
    <mergeCell ref="B212:C212"/>
    <mergeCell ref="D212:I212"/>
    <mergeCell ref="M212:N212"/>
    <mergeCell ref="B213:C213"/>
    <mergeCell ref="D213:I213"/>
    <mergeCell ref="M213:N213"/>
    <mergeCell ref="B214:C214"/>
    <mergeCell ref="D214:I214"/>
    <mergeCell ref="M214:N214"/>
    <mergeCell ref="B215:C215"/>
    <mergeCell ref="D215:I215"/>
    <mergeCell ref="M215:N215"/>
    <mergeCell ref="B216:C216"/>
    <mergeCell ref="D216:I216"/>
    <mergeCell ref="M216:N216"/>
    <mergeCell ref="B217:C217"/>
    <mergeCell ref="D217:I217"/>
    <mergeCell ref="M217:N217"/>
    <mergeCell ref="B218:C218"/>
    <mergeCell ref="D218:I218"/>
    <mergeCell ref="M218:N218"/>
    <mergeCell ref="B219:C219"/>
    <mergeCell ref="D219:I219"/>
    <mergeCell ref="M219:N219"/>
    <mergeCell ref="B220:C220"/>
    <mergeCell ref="D220:I220"/>
    <mergeCell ref="M220:N220"/>
    <mergeCell ref="B221:C221"/>
    <mergeCell ref="D221:I221"/>
    <mergeCell ref="M221:N221"/>
    <mergeCell ref="B222:C222"/>
    <mergeCell ref="D222:I222"/>
    <mergeCell ref="M222:N222"/>
    <mergeCell ref="B223:C223"/>
    <mergeCell ref="D223:I223"/>
    <mergeCell ref="M223:N223"/>
    <mergeCell ref="B224:C224"/>
    <mergeCell ref="D224:I224"/>
    <mergeCell ref="M224:N224"/>
    <mergeCell ref="B225:C225"/>
    <mergeCell ref="D225:I225"/>
    <mergeCell ref="M225:N225"/>
    <mergeCell ref="B226:C226"/>
    <mergeCell ref="D226:I226"/>
    <mergeCell ref="M226:N226"/>
    <mergeCell ref="B227:C227"/>
    <mergeCell ref="D227:I227"/>
    <mergeCell ref="M227:N227"/>
    <mergeCell ref="B228:C228"/>
    <mergeCell ref="D228:I228"/>
    <mergeCell ref="M228:N228"/>
    <mergeCell ref="B229:C229"/>
    <mergeCell ref="D229:I229"/>
    <mergeCell ref="M229:N229"/>
    <mergeCell ref="B230:C230"/>
    <mergeCell ref="D230:I230"/>
    <mergeCell ref="M230:N230"/>
    <mergeCell ref="B231:C231"/>
    <mergeCell ref="D231:I231"/>
    <mergeCell ref="M231:N231"/>
    <mergeCell ref="B232:C232"/>
    <mergeCell ref="D232:I232"/>
    <mergeCell ref="M232:N232"/>
    <mergeCell ref="B233:C233"/>
    <mergeCell ref="D233:I233"/>
    <mergeCell ref="M233:N233"/>
    <mergeCell ref="B234:C234"/>
    <mergeCell ref="D234:I234"/>
    <mergeCell ref="M234:N234"/>
    <mergeCell ref="B235:C235"/>
    <mergeCell ref="D235:I235"/>
    <mergeCell ref="M235:N235"/>
    <mergeCell ref="B236:C236"/>
    <mergeCell ref="D236:I236"/>
    <mergeCell ref="M236:N236"/>
    <mergeCell ref="B237:C237"/>
    <mergeCell ref="D237:I237"/>
    <mergeCell ref="M237:N237"/>
    <mergeCell ref="B238:C238"/>
    <mergeCell ref="D238:I238"/>
    <mergeCell ref="M238:N238"/>
    <mergeCell ref="B239:C239"/>
    <mergeCell ref="D239:I239"/>
    <mergeCell ref="M239:N239"/>
    <mergeCell ref="B240:C240"/>
    <mergeCell ref="D240:I240"/>
    <mergeCell ref="M240:N240"/>
    <mergeCell ref="B241:C241"/>
    <mergeCell ref="D241:I241"/>
    <mergeCell ref="M241:N241"/>
    <mergeCell ref="B242:C242"/>
    <mergeCell ref="D242:I242"/>
    <mergeCell ref="M242:N242"/>
    <mergeCell ref="B243:C243"/>
    <mergeCell ref="D243:I243"/>
    <mergeCell ref="M243:N243"/>
    <mergeCell ref="B244:C244"/>
    <mergeCell ref="D244:I244"/>
    <mergeCell ref="M244:N244"/>
    <mergeCell ref="B245:C245"/>
    <mergeCell ref="D245:I245"/>
    <mergeCell ref="M245:N245"/>
    <mergeCell ref="B246:C246"/>
    <mergeCell ref="D246:I246"/>
    <mergeCell ref="M246:N246"/>
    <mergeCell ref="B247:C247"/>
    <mergeCell ref="D247:I247"/>
    <mergeCell ref="M247:N247"/>
    <mergeCell ref="B248:C248"/>
    <mergeCell ref="D248:I248"/>
    <mergeCell ref="M248:N248"/>
    <mergeCell ref="B249:C249"/>
    <mergeCell ref="D249:I249"/>
    <mergeCell ref="M249:N249"/>
    <mergeCell ref="B250:C250"/>
    <mergeCell ref="D250:I250"/>
    <mergeCell ref="M250:N250"/>
    <mergeCell ref="B251:C251"/>
    <mergeCell ref="D251:I251"/>
    <mergeCell ref="M251:N251"/>
    <mergeCell ref="B252:C252"/>
    <mergeCell ref="D252:I252"/>
    <mergeCell ref="M252:N252"/>
    <mergeCell ref="B253:C253"/>
    <mergeCell ref="D253:I253"/>
    <mergeCell ref="M253:N253"/>
    <mergeCell ref="B254:C254"/>
    <mergeCell ref="D254:I254"/>
    <mergeCell ref="M254:N254"/>
    <mergeCell ref="B255:C255"/>
    <mergeCell ref="D255:I255"/>
    <mergeCell ref="M255:N255"/>
    <mergeCell ref="B256:C256"/>
    <mergeCell ref="D256:I256"/>
    <mergeCell ref="M256:N256"/>
    <mergeCell ref="B257:C257"/>
    <mergeCell ref="D257:I257"/>
    <mergeCell ref="M257:N257"/>
    <mergeCell ref="B258:C258"/>
    <mergeCell ref="D258:I258"/>
    <mergeCell ref="M258:N258"/>
    <mergeCell ref="B259:C259"/>
    <mergeCell ref="D259:I259"/>
    <mergeCell ref="M259:N259"/>
    <mergeCell ref="B260:C260"/>
    <mergeCell ref="D260:I260"/>
    <mergeCell ref="M260:N260"/>
    <mergeCell ref="B261:C261"/>
    <mergeCell ref="D261:I261"/>
    <mergeCell ref="M261:N261"/>
    <mergeCell ref="B262:C262"/>
    <mergeCell ref="D262:I262"/>
    <mergeCell ref="M262:N262"/>
    <mergeCell ref="B263:C263"/>
    <mergeCell ref="D263:I263"/>
    <mergeCell ref="M263:N263"/>
    <mergeCell ref="B267:C267"/>
    <mergeCell ref="D267:I267"/>
    <mergeCell ref="M267:N267"/>
    <mergeCell ref="B268:C268"/>
    <mergeCell ref="D268:I268"/>
    <mergeCell ref="M268:N268"/>
    <mergeCell ref="B264:C264"/>
    <mergeCell ref="D264:I264"/>
    <mergeCell ref="M264:N264"/>
    <mergeCell ref="B265:C265"/>
    <mergeCell ref="D265:I265"/>
    <mergeCell ref="M265:N265"/>
    <mergeCell ref="B266:C266"/>
    <mergeCell ref="D266:I266"/>
    <mergeCell ref="M266:N266"/>
  </mergeCells>
  <phoneticPr fontId="4"/>
  <dataValidations xWindow="324" yWindow="856" count="6">
    <dataValidation imeMode="halfAlpha" allowBlank="1" showInputMessage="1" showErrorMessage="1" sqref="E10:N11 D10:D12" xr:uid="{00000000-0002-0000-0000-000000000000}"/>
    <dataValidation allowBlank="1" showInputMessage="1" showErrorMessage="1" promptTitle="階数 部屋名 部位　建材名を記入ください" prompt="記入例)_x000a_西館 1階機械室　壁・天井　吹付材_x000a_東館　1・2・3階　天井　けい酸カルシウム板第1種" sqref="D34:I34 D54:I54" xr:uid="{00000000-0002-0000-0000-000001000000}"/>
    <dataValidation allowBlank="1" showInputMessage="1" showErrorMessage="1" promptTitle="事務所　学校　病院　商業施設　共同住宅等" prompt="　" sqref="D23:N23" xr:uid="{00000000-0002-0000-0000-000002000000}"/>
    <dataValidation allowBlank="1" showInputMessage="1" showErrorMessage="1" promptTitle="試料ごとに採取年月日を記入ください" prompt="_x000a_　" sqref="B34:C34 B54:C54" xr:uid="{00000000-0002-0000-0000-000003000000}"/>
    <dataValidation allowBlank="1" showInputMessage="1" showErrorMessage="1" promptTitle="100㎤×3　等　" prompt=" 　" sqref="L34 L54" xr:uid="{00000000-0002-0000-0000-000004000000}"/>
    <dataValidation allowBlank="1" showInputMessage="1" showErrorMessage="1" promptTitle="綿状 粉状 板状 不定形状 等" prompt=" " sqref="M34:N34 M54:N54" xr:uid="{00000000-0002-0000-0000-000005000000}"/>
  </dataValidations>
  <hyperlinks>
    <hyperlink ref="A1:N1" location="サンプル名21検体目以降!A1" display="20検体以上ある場合は、〔サンプル名21検体目以降〕のシートにご記入ください" xr:uid="{00000000-0004-0000-0000-000000000000}"/>
    <hyperlink ref="A1:XFD1" location="郵送いただく際の注意点!A1" display="郵送いただく際の注意点をご確認の上ご記入お願いします" xr:uid="{00000000-0004-0000-0000-000001000000}"/>
  </hyperlinks>
  <pageMargins left="0.59055118110236227" right="0.11811023622047245" top="0.74803149606299213" bottom="0.74803149606299213" header="0.31496062992125984" footer="0.31496062992125984"/>
  <pageSetup paperSize="9" scale="69" fitToHeight="0" orientation="portrait" r:id="rId1"/>
  <headerFooter>
    <oddHeader>&amp;R&amp;"ＭＳ Ｐ明朝,標準"【当社使用欄】メール　&amp;"Times New Roman,標準"(&amp;"ＭＳ Ｐ明朝,標準"　送信済　・　なし　・　不要　&amp;"Times New Roman,標準")</oddHeader>
  </headerFooter>
  <extLst>
    <ext xmlns:x14="http://schemas.microsoft.com/office/spreadsheetml/2009/9/main" uri="{CCE6A557-97BC-4b89-ADB6-D9C93CAAB3DF}">
      <x14:dataValidations xmlns:xm="http://schemas.microsoft.com/office/excel/2006/main" xWindow="324" yWindow="856" count="5">
        <x14:dataValidation type="list" allowBlank="1" showInputMessage="1" showErrorMessage="1" xr:uid="{00000000-0002-0000-0000-000006000000}">
          <x14:formula1>
            <xm:f>マスタ!$A$1:$E$1</xm:f>
          </x14:formula1>
          <xm:sqref>D17:N17</xm:sqref>
        </x14:dataValidation>
        <x14:dataValidation type="list" allowBlank="1" showInputMessage="1" showErrorMessage="1" xr:uid="{00000000-0002-0000-0000-000007000000}">
          <x14:formula1>
            <xm:f>マスタ!$A$2:$E$2</xm:f>
          </x14:formula1>
          <xm:sqref>D20:N20</xm:sqref>
        </x14:dataValidation>
        <x14:dataValidation type="list" allowBlank="1" showInputMessage="1" showErrorMessage="1" xr:uid="{00000000-0002-0000-0000-000008000000}">
          <x14:formula1>
            <xm:f>マスタ!$A$3:$F$3</xm:f>
          </x14:formula1>
          <xm:sqref>D21:N21</xm:sqref>
        </x14:dataValidation>
        <x14:dataValidation type="list" allowBlank="1" showInputMessage="1" showErrorMessage="1" xr:uid="{00000000-0002-0000-0000-000009000000}">
          <x14:formula1>
            <xm:f>マスタ!$A$5:$E$5</xm:f>
          </x14:formula1>
          <xm:sqref>D26:H26</xm:sqref>
        </x14:dataValidation>
        <x14:dataValidation type="list" allowBlank="1" showInputMessage="1" showErrorMessage="1" xr:uid="{00000000-0002-0000-0000-00000A000000}">
          <x14:formula1>
            <xm:f>マスタ!$A$6:$B$6</xm:f>
          </x14:formula1>
          <xm:sqref>J34:K53 J54 K54:K268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U352"/>
  <sheetViews>
    <sheetView workbookViewId="0">
      <selection activeCell="J21" sqref="J21"/>
    </sheetView>
  </sheetViews>
  <sheetFormatPr defaultRowHeight="12"/>
  <cols>
    <col min="1" max="1" width="26.1640625" style="80" customWidth="1"/>
    <col min="2" max="2" width="9.33203125" style="80"/>
    <col min="3" max="3" width="9.33203125" style="111"/>
    <col min="4" max="8" width="9.33203125" style="80"/>
    <col min="9" max="9" width="11" style="80" bestFit="1" customWidth="1"/>
    <col min="10" max="10" width="58" style="80" customWidth="1"/>
    <col min="11" max="11" width="38.6640625" style="80" customWidth="1"/>
    <col min="12" max="12" width="9.33203125" style="80"/>
    <col min="13" max="13" width="32.1640625" style="80" customWidth="1"/>
    <col min="14" max="14" width="21" style="80" customWidth="1"/>
    <col min="15" max="15" width="13" style="80" customWidth="1"/>
    <col min="16" max="265" width="9.33203125" style="80"/>
    <col min="266" max="266" width="58" style="80" customWidth="1"/>
    <col min="267" max="267" width="38.6640625" style="80" customWidth="1"/>
    <col min="268" max="268" width="9.33203125" style="80"/>
    <col min="269" max="269" width="32.1640625" style="80" customWidth="1"/>
    <col min="270" max="521" width="9.33203125" style="80"/>
    <col min="522" max="522" width="58" style="80" customWidth="1"/>
    <col min="523" max="523" width="38.6640625" style="80" customWidth="1"/>
    <col min="524" max="524" width="9.33203125" style="80"/>
    <col min="525" max="525" width="32.1640625" style="80" customWidth="1"/>
    <col min="526" max="777" width="9.33203125" style="80"/>
    <col min="778" max="778" width="58" style="80" customWidth="1"/>
    <col min="779" max="779" width="38.6640625" style="80" customWidth="1"/>
    <col min="780" max="780" width="9.33203125" style="80"/>
    <col min="781" max="781" width="32.1640625" style="80" customWidth="1"/>
    <col min="782" max="1033" width="9.33203125" style="80"/>
    <col min="1034" max="1034" width="58" style="80" customWidth="1"/>
    <col min="1035" max="1035" width="38.6640625" style="80" customWidth="1"/>
    <col min="1036" max="1036" width="9.33203125" style="80"/>
    <col min="1037" max="1037" width="32.1640625" style="80" customWidth="1"/>
    <col min="1038" max="1289" width="9.33203125" style="80"/>
    <col min="1290" max="1290" width="58" style="80" customWidth="1"/>
    <col min="1291" max="1291" width="38.6640625" style="80" customWidth="1"/>
    <col min="1292" max="1292" width="9.33203125" style="80"/>
    <col min="1293" max="1293" width="32.1640625" style="80" customWidth="1"/>
    <col min="1294" max="1545" width="9.33203125" style="80"/>
    <col min="1546" max="1546" width="58" style="80" customWidth="1"/>
    <col min="1547" max="1547" width="38.6640625" style="80" customWidth="1"/>
    <col min="1548" max="1548" width="9.33203125" style="80"/>
    <col min="1549" max="1549" width="32.1640625" style="80" customWidth="1"/>
    <col min="1550" max="1801" width="9.33203125" style="80"/>
    <col min="1802" max="1802" width="58" style="80" customWidth="1"/>
    <col min="1803" max="1803" width="38.6640625" style="80" customWidth="1"/>
    <col min="1804" max="1804" width="9.33203125" style="80"/>
    <col min="1805" max="1805" width="32.1640625" style="80" customWidth="1"/>
    <col min="1806" max="2057" width="9.33203125" style="80"/>
    <col min="2058" max="2058" width="58" style="80" customWidth="1"/>
    <col min="2059" max="2059" width="38.6640625" style="80" customWidth="1"/>
    <col min="2060" max="2060" width="9.33203125" style="80"/>
    <col min="2061" max="2061" width="32.1640625" style="80" customWidth="1"/>
    <col min="2062" max="2313" width="9.33203125" style="80"/>
    <col min="2314" max="2314" width="58" style="80" customWidth="1"/>
    <col min="2315" max="2315" width="38.6640625" style="80" customWidth="1"/>
    <col min="2316" max="2316" width="9.33203125" style="80"/>
    <col min="2317" max="2317" width="32.1640625" style="80" customWidth="1"/>
    <col min="2318" max="2569" width="9.33203125" style="80"/>
    <col min="2570" max="2570" width="58" style="80" customWidth="1"/>
    <col min="2571" max="2571" width="38.6640625" style="80" customWidth="1"/>
    <col min="2572" max="2572" width="9.33203125" style="80"/>
    <col min="2573" max="2573" width="32.1640625" style="80" customWidth="1"/>
    <col min="2574" max="2825" width="9.33203125" style="80"/>
    <col min="2826" max="2826" width="58" style="80" customWidth="1"/>
    <col min="2827" max="2827" width="38.6640625" style="80" customWidth="1"/>
    <col min="2828" max="2828" width="9.33203125" style="80"/>
    <col min="2829" max="2829" width="32.1640625" style="80" customWidth="1"/>
    <col min="2830" max="3081" width="9.33203125" style="80"/>
    <col min="3082" max="3082" width="58" style="80" customWidth="1"/>
    <col min="3083" max="3083" width="38.6640625" style="80" customWidth="1"/>
    <col min="3084" max="3084" width="9.33203125" style="80"/>
    <col min="3085" max="3085" width="32.1640625" style="80" customWidth="1"/>
    <col min="3086" max="3337" width="9.33203125" style="80"/>
    <col min="3338" max="3338" width="58" style="80" customWidth="1"/>
    <col min="3339" max="3339" width="38.6640625" style="80" customWidth="1"/>
    <col min="3340" max="3340" width="9.33203125" style="80"/>
    <col min="3341" max="3341" width="32.1640625" style="80" customWidth="1"/>
    <col min="3342" max="3593" width="9.33203125" style="80"/>
    <col min="3594" max="3594" width="58" style="80" customWidth="1"/>
    <col min="3595" max="3595" width="38.6640625" style="80" customWidth="1"/>
    <col min="3596" max="3596" width="9.33203125" style="80"/>
    <col min="3597" max="3597" width="32.1640625" style="80" customWidth="1"/>
    <col min="3598" max="3849" width="9.33203125" style="80"/>
    <col min="3850" max="3850" width="58" style="80" customWidth="1"/>
    <col min="3851" max="3851" width="38.6640625" style="80" customWidth="1"/>
    <col min="3852" max="3852" width="9.33203125" style="80"/>
    <col min="3853" max="3853" width="32.1640625" style="80" customWidth="1"/>
    <col min="3854" max="4105" width="9.33203125" style="80"/>
    <col min="4106" max="4106" width="58" style="80" customWidth="1"/>
    <col min="4107" max="4107" width="38.6640625" style="80" customWidth="1"/>
    <col min="4108" max="4108" width="9.33203125" style="80"/>
    <col min="4109" max="4109" width="32.1640625" style="80" customWidth="1"/>
    <col min="4110" max="4361" width="9.33203125" style="80"/>
    <col min="4362" max="4362" width="58" style="80" customWidth="1"/>
    <col min="4363" max="4363" width="38.6640625" style="80" customWidth="1"/>
    <col min="4364" max="4364" width="9.33203125" style="80"/>
    <col min="4365" max="4365" width="32.1640625" style="80" customWidth="1"/>
    <col min="4366" max="4617" width="9.33203125" style="80"/>
    <col min="4618" max="4618" width="58" style="80" customWidth="1"/>
    <col min="4619" max="4619" width="38.6640625" style="80" customWidth="1"/>
    <col min="4620" max="4620" width="9.33203125" style="80"/>
    <col min="4621" max="4621" width="32.1640625" style="80" customWidth="1"/>
    <col min="4622" max="4873" width="9.33203125" style="80"/>
    <col min="4874" max="4874" width="58" style="80" customWidth="1"/>
    <col min="4875" max="4875" width="38.6640625" style="80" customWidth="1"/>
    <col min="4876" max="4876" width="9.33203125" style="80"/>
    <col min="4877" max="4877" width="32.1640625" style="80" customWidth="1"/>
    <col min="4878" max="5129" width="9.33203125" style="80"/>
    <col min="5130" max="5130" width="58" style="80" customWidth="1"/>
    <col min="5131" max="5131" width="38.6640625" style="80" customWidth="1"/>
    <col min="5132" max="5132" width="9.33203125" style="80"/>
    <col min="5133" max="5133" width="32.1640625" style="80" customWidth="1"/>
    <col min="5134" max="5385" width="9.33203125" style="80"/>
    <col min="5386" max="5386" width="58" style="80" customWidth="1"/>
    <col min="5387" max="5387" width="38.6640625" style="80" customWidth="1"/>
    <col min="5388" max="5388" width="9.33203125" style="80"/>
    <col min="5389" max="5389" width="32.1640625" style="80" customWidth="1"/>
    <col min="5390" max="5641" width="9.33203125" style="80"/>
    <col min="5642" max="5642" width="58" style="80" customWidth="1"/>
    <col min="5643" max="5643" width="38.6640625" style="80" customWidth="1"/>
    <col min="5644" max="5644" width="9.33203125" style="80"/>
    <col min="5645" max="5645" width="32.1640625" style="80" customWidth="1"/>
    <col min="5646" max="5897" width="9.33203125" style="80"/>
    <col min="5898" max="5898" width="58" style="80" customWidth="1"/>
    <col min="5899" max="5899" width="38.6640625" style="80" customWidth="1"/>
    <col min="5900" max="5900" width="9.33203125" style="80"/>
    <col min="5901" max="5901" width="32.1640625" style="80" customWidth="1"/>
    <col min="5902" max="6153" width="9.33203125" style="80"/>
    <col min="6154" max="6154" width="58" style="80" customWidth="1"/>
    <col min="6155" max="6155" width="38.6640625" style="80" customWidth="1"/>
    <col min="6156" max="6156" width="9.33203125" style="80"/>
    <col min="6157" max="6157" width="32.1640625" style="80" customWidth="1"/>
    <col min="6158" max="6409" width="9.33203125" style="80"/>
    <col min="6410" max="6410" width="58" style="80" customWidth="1"/>
    <col min="6411" max="6411" width="38.6640625" style="80" customWidth="1"/>
    <col min="6412" max="6412" width="9.33203125" style="80"/>
    <col min="6413" max="6413" width="32.1640625" style="80" customWidth="1"/>
    <col min="6414" max="6665" width="9.33203125" style="80"/>
    <col min="6666" max="6666" width="58" style="80" customWidth="1"/>
    <col min="6667" max="6667" width="38.6640625" style="80" customWidth="1"/>
    <col min="6668" max="6668" width="9.33203125" style="80"/>
    <col min="6669" max="6669" width="32.1640625" style="80" customWidth="1"/>
    <col min="6670" max="6921" width="9.33203125" style="80"/>
    <col min="6922" max="6922" width="58" style="80" customWidth="1"/>
    <col min="6923" max="6923" width="38.6640625" style="80" customWidth="1"/>
    <col min="6924" max="6924" width="9.33203125" style="80"/>
    <col min="6925" max="6925" width="32.1640625" style="80" customWidth="1"/>
    <col min="6926" max="7177" width="9.33203125" style="80"/>
    <col min="7178" max="7178" width="58" style="80" customWidth="1"/>
    <col min="7179" max="7179" width="38.6640625" style="80" customWidth="1"/>
    <col min="7180" max="7180" width="9.33203125" style="80"/>
    <col min="7181" max="7181" width="32.1640625" style="80" customWidth="1"/>
    <col min="7182" max="7433" width="9.33203125" style="80"/>
    <col min="7434" max="7434" width="58" style="80" customWidth="1"/>
    <col min="7435" max="7435" width="38.6640625" style="80" customWidth="1"/>
    <col min="7436" max="7436" width="9.33203125" style="80"/>
    <col min="7437" max="7437" width="32.1640625" style="80" customWidth="1"/>
    <col min="7438" max="7689" width="9.33203125" style="80"/>
    <col min="7690" max="7690" width="58" style="80" customWidth="1"/>
    <col min="7691" max="7691" width="38.6640625" style="80" customWidth="1"/>
    <col min="7692" max="7692" width="9.33203125" style="80"/>
    <col min="7693" max="7693" width="32.1640625" style="80" customWidth="1"/>
    <col min="7694" max="7945" width="9.33203125" style="80"/>
    <col min="7946" max="7946" width="58" style="80" customWidth="1"/>
    <col min="7947" max="7947" width="38.6640625" style="80" customWidth="1"/>
    <col min="7948" max="7948" width="9.33203125" style="80"/>
    <col min="7949" max="7949" width="32.1640625" style="80" customWidth="1"/>
    <col min="7950" max="8201" width="9.33203125" style="80"/>
    <col min="8202" max="8202" width="58" style="80" customWidth="1"/>
    <col min="8203" max="8203" width="38.6640625" style="80" customWidth="1"/>
    <col min="8204" max="8204" width="9.33203125" style="80"/>
    <col min="8205" max="8205" width="32.1640625" style="80" customWidth="1"/>
    <col min="8206" max="8457" width="9.33203125" style="80"/>
    <col min="8458" max="8458" width="58" style="80" customWidth="1"/>
    <col min="8459" max="8459" width="38.6640625" style="80" customWidth="1"/>
    <col min="8460" max="8460" width="9.33203125" style="80"/>
    <col min="8461" max="8461" width="32.1640625" style="80" customWidth="1"/>
    <col min="8462" max="8713" width="9.33203125" style="80"/>
    <col min="8714" max="8714" width="58" style="80" customWidth="1"/>
    <col min="8715" max="8715" width="38.6640625" style="80" customWidth="1"/>
    <col min="8716" max="8716" width="9.33203125" style="80"/>
    <col min="8717" max="8717" width="32.1640625" style="80" customWidth="1"/>
    <col min="8718" max="8969" width="9.33203125" style="80"/>
    <col min="8970" max="8970" width="58" style="80" customWidth="1"/>
    <col min="8971" max="8971" width="38.6640625" style="80" customWidth="1"/>
    <col min="8972" max="8972" width="9.33203125" style="80"/>
    <col min="8973" max="8973" width="32.1640625" style="80" customWidth="1"/>
    <col min="8974" max="9225" width="9.33203125" style="80"/>
    <col min="9226" max="9226" width="58" style="80" customWidth="1"/>
    <col min="9227" max="9227" width="38.6640625" style="80" customWidth="1"/>
    <col min="9228" max="9228" width="9.33203125" style="80"/>
    <col min="9229" max="9229" width="32.1640625" style="80" customWidth="1"/>
    <col min="9230" max="9481" width="9.33203125" style="80"/>
    <col min="9482" max="9482" width="58" style="80" customWidth="1"/>
    <col min="9483" max="9483" width="38.6640625" style="80" customWidth="1"/>
    <col min="9484" max="9484" width="9.33203125" style="80"/>
    <col min="9485" max="9485" width="32.1640625" style="80" customWidth="1"/>
    <col min="9486" max="9737" width="9.33203125" style="80"/>
    <col min="9738" max="9738" width="58" style="80" customWidth="1"/>
    <col min="9739" max="9739" width="38.6640625" style="80" customWidth="1"/>
    <col min="9740" max="9740" width="9.33203125" style="80"/>
    <col min="9741" max="9741" width="32.1640625" style="80" customWidth="1"/>
    <col min="9742" max="9993" width="9.33203125" style="80"/>
    <col min="9994" max="9994" width="58" style="80" customWidth="1"/>
    <col min="9995" max="9995" width="38.6640625" style="80" customWidth="1"/>
    <col min="9996" max="9996" width="9.33203125" style="80"/>
    <col min="9997" max="9997" width="32.1640625" style="80" customWidth="1"/>
    <col min="9998" max="10249" width="9.33203125" style="80"/>
    <col min="10250" max="10250" width="58" style="80" customWidth="1"/>
    <col min="10251" max="10251" width="38.6640625" style="80" customWidth="1"/>
    <col min="10252" max="10252" width="9.33203125" style="80"/>
    <col min="10253" max="10253" width="32.1640625" style="80" customWidth="1"/>
    <col min="10254" max="10505" width="9.33203125" style="80"/>
    <col min="10506" max="10506" width="58" style="80" customWidth="1"/>
    <col min="10507" max="10507" width="38.6640625" style="80" customWidth="1"/>
    <col min="10508" max="10508" width="9.33203125" style="80"/>
    <col min="10509" max="10509" width="32.1640625" style="80" customWidth="1"/>
    <col min="10510" max="10761" width="9.33203125" style="80"/>
    <col min="10762" max="10762" width="58" style="80" customWidth="1"/>
    <col min="10763" max="10763" width="38.6640625" style="80" customWidth="1"/>
    <col min="10764" max="10764" width="9.33203125" style="80"/>
    <col min="10765" max="10765" width="32.1640625" style="80" customWidth="1"/>
    <col min="10766" max="11017" width="9.33203125" style="80"/>
    <col min="11018" max="11018" width="58" style="80" customWidth="1"/>
    <col min="11019" max="11019" width="38.6640625" style="80" customWidth="1"/>
    <col min="11020" max="11020" width="9.33203125" style="80"/>
    <col min="11021" max="11021" width="32.1640625" style="80" customWidth="1"/>
    <col min="11022" max="11273" width="9.33203125" style="80"/>
    <col min="11274" max="11274" width="58" style="80" customWidth="1"/>
    <col min="11275" max="11275" width="38.6640625" style="80" customWidth="1"/>
    <col min="11276" max="11276" width="9.33203125" style="80"/>
    <col min="11277" max="11277" width="32.1640625" style="80" customWidth="1"/>
    <col min="11278" max="11529" width="9.33203125" style="80"/>
    <col min="11530" max="11530" width="58" style="80" customWidth="1"/>
    <col min="11531" max="11531" width="38.6640625" style="80" customWidth="1"/>
    <col min="11532" max="11532" width="9.33203125" style="80"/>
    <col min="11533" max="11533" width="32.1640625" style="80" customWidth="1"/>
    <col min="11534" max="11785" width="9.33203125" style="80"/>
    <col min="11786" max="11786" width="58" style="80" customWidth="1"/>
    <col min="11787" max="11787" width="38.6640625" style="80" customWidth="1"/>
    <col min="11788" max="11788" width="9.33203125" style="80"/>
    <col min="11789" max="11789" width="32.1640625" style="80" customWidth="1"/>
    <col min="11790" max="12041" width="9.33203125" style="80"/>
    <col min="12042" max="12042" width="58" style="80" customWidth="1"/>
    <col min="12043" max="12043" width="38.6640625" style="80" customWidth="1"/>
    <col min="12044" max="12044" width="9.33203125" style="80"/>
    <col min="12045" max="12045" width="32.1640625" style="80" customWidth="1"/>
    <col min="12046" max="12297" width="9.33203125" style="80"/>
    <col min="12298" max="12298" width="58" style="80" customWidth="1"/>
    <col min="12299" max="12299" width="38.6640625" style="80" customWidth="1"/>
    <col min="12300" max="12300" width="9.33203125" style="80"/>
    <col min="12301" max="12301" width="32.1640625" style="80" customWidth="1"/>
    <col min="12302" max="12553" width="9.33203125" style="80"/>
    <col min="12554" max="12554" width="58" style="80" customWidth="1"/>
    <col min="12555" max="12555" width="38.6640625" style="80" customWidth="1"/>
    <col min="12556" max="12556" width="9.33203125" style="80"/>
    <col min="12557" max="12557" width="32.1640625" style="80" customWidth="1"/>
    <col min="12558" max="12809" width="9.33203125" style="80"/>
    <col min="12810" max="12810" width="58" style="80" customWidth="1"/>
    <col min="12811" max="12811" width="38.6640625" style="80" customWidth="1"/>
    <col min="12812" max="12812" width="9.33203125" style="80"/>
    <col min="12813" max="12813" width="32.1640625" style="80" customWidth="1"/>
    <col min="12814" max="13065" width="9.33203125" style="80"/>
    <col min="13066" max="13066" width="58" style="80" customWidth="1"/>
    <col min="13067" max="13067" width="38.6640625" style="80" customWidth="1"/>
    <col min="13068" max="13068" width="9.33203125" style="80"/>
    <col min="13069" max="13069" width="32.1640625" style="80" customWidth="1"/>
    <col min="13070" max="13321" width="9.33203125" style="80"/>
    <col min="13322" max="13322" width="58" style="80" customWidth="1"/>
    <col min="13323" max="13323" width="38.6640625" style="80" customWidth="1"/>
    <col min="13324" max="13324" width="9.33203125" style="80"/>
    <col min="13325" max="13325" width="32.1640625" style="80" customWidth="1"/>
    <col min="13326" max="13577" width="9.33203125" style="80"/>
    <col min="13578" max="13578" width="58" style="80" customWidth="1"/>
    <col min="13579" max="13579" width="38.6640625" style="80" customWidth="1"/>
    <col min="13580" max="13580" width="9.33203125" style="80"/>
    <col min="13581" max="13581" width="32.1640625" style="80" customWidth="1"/>
    <col min="13582" max="13833" width="9.33203125" style="80"/>
    <col min="13834" max="13834" width="58" style="80" customWidth="1"/>
    <col min="13835" max="13835" width="38.6640625" style="80" customWidth="1"/>
    <col min="13836" max="13836" width="9.33203125" style="80"/>
    <col min="13837" max="13837" width="32.1640625" style="80" customWidth="1"/>
    <col min="13838" max="14089" width="9.33203125" style="80"/>
    <col min="14090" max="14090" width="58" style="80" customWidth="1"/>
    <col min="14091" max="14091" width="38.6640625" style="80" customWidth="1"/>
    <col min="14092" max="14092" width="9.33203125" style="80"/>
    <col min="14093" max="14093" width="32.1640625" style="80" customWidth="1"/>
    <col min="14094" max="14345" width="9.33203125" style="80"/>
    <col min="14346" max="14346" width="58" style="80" customWidth="1"/>
    <col min="14347" max="14347" width="38.6640625" style="80" customWidth="1"/>
    <col min="14348" max="14348" width="9.33203125" style="80"/>
    <col min="14349" max="14349" width="32.1640625" style="80" customWidth="1"/>
    <col min="14350" max="14601" width="9.33203125" style="80"/>
    <col min="14602" max="14602" width="58" style="80" customWidth="1"/>
    <col min="14603" max="14603" width="38.6640625" style="80" customWidth="1"/>
    <col min="14604" max="14604" width="9.33203125" style="80"/>
    <col min="14605" max="14605" width="32.1640625" style="80" customWidth="1"/>
    <col min="14606" max="14857" width="9.33203125" style="80"/>
    <col min="14858" max="14858" width="58" style="80" customWidth="1"/>
    <col min="14859" max="14859" width="38.6640625" style="80" customWidth="1"/>
    <col min="14860" max="14860" width="9.33203125" style="80"/>
    <col min="14861" max="14861" width="32.1640625" style="80" customWidth="1"/>
    <col min="14862" max="15113" width="9.33203125" style="80"/>
    <col min="15114" max="15114" width="58" style="80" customWidth="1"/>
    <col min="15115" max="15115" width="38.6640625" style="80" customWidth="1"/>
    <col min="15116" max="15116" width="9.33203125" style="80"/>
    <col min="15117" max="15117" width="32.1640625" style="80" customWidth="1"/>
    <col min="15118" max="15369" width="9.33203125" style="80"/>
    <col min="15370" max="15370" width="58" style="80" customWidth="1"/>
    <col min="15371" max="15371" width="38.6640625" style="80" customWidth="1"/>
    <col min="15372" max="15372" width="9.33203125" style="80"/>
    <col min="15373" max="15373" width="32.1640625" style="80" customWidth="1"/>
    <col min="15374" max="15625" width="9.33203125" style="80"/>
    <col min="15626" max="15626" width="58" style="80" customWidth="1"/>
    <col min="15627" max="15627" width="38.6640625" style="80" customWidth="1"/>
    <col min="15628" max="15628" width="9.33203125" style="80"/>
    <col min="15629" max="15629" width="32.1640625" style="80" customWidth="1"/>
    <col min="15630" max="15881" width="9.33203125" style="80"/>
    <col min="15882" max="15882" width="58" style="80" customWidth="1"/>
    <col min="15883" max="15883" width="38.6640625" style="80" customWidth="1"/>
    <col min="15884" max="15884" width="9.33203125" style="80"/>
    <col min="15885" max="15885" width="32.1640625" style="80" customWidth="1"/>
    <col min="15886" max="16137" width="9.33203125" style="80"/>
    <col min="16138" max="16138" width="58" style="80" customWidth="1"/>
    <col min="16139" max="16139" width="38.6640625" style="80" customWidth="1"/>
    <col min="16140" max="16140" width="9.33203125" style="80"/>
    <col min="16141" max="16141" width="32.1640625" style="80" customWidth="1"/>
    <col min="16142" max="16384" width="9.33203125" style="80"/>
  </cols>
  <sheetData>
    <row r="1" spans="1:21" s="75" customFormat="1" ht="15.75" customHeight="1" thickBot="1">
      <c r="A1" s="62" t="s">
        <v>104</v>
      </c>
      <c r="B1" s="63"/>
      <c r="C1" s="64" t="s">
        <v>105</v>
      </c>
      <c r="D1" s="65" t="s">
        <v>106</v>
      </c>
      <c r="E1" s="66" t="s">
        <v>107</v>
      </c>
      <c r="F1" s="280" t="s">
        <v>108</v>
      </c>
      <c r="G1" s="281"/>
      <c r="H1" s="67" t="s">
        <v>109</v>
      </c>
      <c r="I1" s="68" t="s">
        <v>110</v>
      </c>
      <c r="J1" s="69">
        <v>10</v>
      </c>
      <c r="K1" s="69">
        <v>11</v>
      </c>
      <c r="L1" s="69">
        <v>12</v>
      </c>
      <c r="M1" s="70">
        <v>13</v>
      </c>
      <c r="N1" s="71">
        <v>14</v>
      </c>
      <c r="O1" s="69">
        <v>15</v>
      </c>
      <c r="P1" s="69">
        <v>16</v>
      </c>
      <c r="Q1" s="72">
        <v>17</v>
      </c>
      <c r="R1" s="69">
        <v>18</v>
      </c>
      <c r="S1" s="70">
        <v>19</v>
      </c>
      <c r="T1" s="73">
        <v>20</v>
      </c>
      <c r="U1" s="74">
        <v>21</v>
      </c>
    </row>
    <row r="2" spans="1:21" ht="15.75" customHeight="1">
      <c r="A2" s="282" t="s">
        <v>111</v>
      </c>
      <c r="B2" s="284" t="s">
        <v>112</v>
      </c>
      <c r="C2" s="286" t="s">
        <v>113</v>
      </c>
      <c r="D2" s="286"/>
      <c r="E2" s="287"/>
      <c r="F2" s="290"/>
      <c r="G2" s="274"/>
      <c r="H2" s="76" t="s">
        <v>114</v>
      </c>
      <c r="I2" s="77"/>
      <c r="J2" s="78"/>
      <c r="K2" s="78"/>
      <c r="L2" s="78"/>
      <c r="M2" s="78"/>
      <c r="N2" s="79"/>
      <c r="O2" s="78"/>
      <c r="P2" s="78"/>
      <c r="Q2" s="78"/>
      <c r="R2" s="78"/>
      <c r="S2" s="78"/>
      <c r="T2" s="274" t="s">
        <v>115</v>
      </c>
      <c r="U2" s="275"/>
    </row>
    <row r="3" spans="1:21" ht="15.75" customHeight="1" thickBot="1">
      <c r="A3" s="283"/>
      <c r="B3" s="285"/>
      <c r="C3" s="288"/>
      <c r="D3" s="288"/>
      <c r="E3" s="289"/>
      <c r="F3" s="291"/>
      <c r="G3" s="276"/>
      <c r="H3" s="76"/>
      <c r="I3" s="77"/>
      <c r="J3" s="78"/>
      <c r="K3" s="78"/>
      <c r="L3" s="78"/>
      <c r="M3" s="78"/>
      <c r="N3" s="79"/>
      <c r="O3" s="78"/>
      <c r="P3" s="78"/>
      <c r="Q3" s="78"/>
      <c r="R3" s="78"/>
      <c r="S3" s="78"/>
      <c r="T3" s="276"/>
      <c r="U3" s="277"/>
    </row>
    <row r="4" spans="1:21" ht="15.75" customHeight="1" thickTop="1" thickBot="1">
      <c r="A4" s="81" t="s">
        <v>116</v>
      </c>
      <c r="B4" s="82" t="s">
        <v>117</v>
      </c>
      <c r="C4" s="278" t="s">
        <v>118</v>
      </c>
      <c r="D4" s="278"/>
      <c r="E4" s="279"/>
      <c r="F4" s="83"/>
      <c r="G4" s="84"/>
      <c r="H4" s="85" t="s">
        <v>119</v>
      </c>
      <c r="I4" s="86" t="s">
        <v>120</v>
      </c>
      <c r="J4" s="87" t="s">
        <v>121</v>
      </c>
      <c r="K4" s="87" t="s">
        <v>122</v>
      </c>
      <c r="L4" s="88" t="s">
        <v>123</v>
      </c>
      <c r="M4" s="87" t="s">
        <v>124</v>
      </c>
      <c r="N4" s="89" t="s">
        <v>125</v>
      </c>
      <c r="O4" s="87" t="s">
        <v>123</v>
      </c>
      <c r="P4" s="90" t="s">
        <v>126</v>
      </c>
      <c r="Q4" s="91"/>
      <c r="R4" s="91"/>
      <c r="S4" s="75" t="e">
        <f>32/U4*100</f>
        <v>#REF!</v>
      </c>
      <c r="T4" s="73" t="e">
        <f>536/U4*100</f>
        <v>#REF!</v>
      </c>
      <c r="U4" s="74" t="e">
        <f>SUM(#REF!)</f>
        <v>#REF!</v>
      </c>
    </row>
    <row r="5" spans="1:21" s="95" customFormat="1" ht="37.5" customHeight="1">
      <c r="A5" s="91" t="s">
        <v>127</v>
      </c>
      <c r="B5" s="92" t="s">
        <v>128</v>
      </c>
      <c r="C5" s="93" t="s">
        <v>129</v>
      </c>
      <c r="D5" s="94" t="s">
        <v>130</v>
      </c>
      <c r="E5" s="95" t="s">
        <v>131</v>
      </c>
      <c r="F5" s="96" t="s">
        <v>132</v>
      </c>
      <c r="G5" s="96" t="s">
        <v>133</v>
      </c>
      <c r="H5" s="97" t="s">
        <v>134</v>
      </c>
      <c r="I5" s="98" t="s">
        <v>135</v>
      </c>
      <c r="J5" s="95" t="s">
        <v>136</v>
      </c>
      <c r="K5" s="95" t="s">
        <v>137</v>
      </c>
      <c r="L5" s="99" t="s">
        <v>138</v>
      </c>
      <c r="M5" s="95" t="s">
        <v>139</v>
      </c>
      <c r="N5" s="100" t="s">
        <v>140</v>
      </c>
      <c r="O5" s="95" t="s">
        <v>141</v>
      </c>
      <c r="P5" s="75" t="s">
        <v>142</v>
      </c>
      <c r="Q5" s="101" t="s">
        <v>143</v>
      </c>
      <c r="R5" s="102" t="s">
        <v>144</v>
      </c>
      <c r="S5" s="103" t="s">
        <v>145</v>
      </c>
      <c r="T5" s="104" t="s">
        <v>146</v>
      </c>
      <c r="U5" s="95" t="s">
        <v>147</v>
      </c>
    </row>
    <row r="6" spans="1:21" s="107" customFormat="1" ht="14.25" customHeight="1">
      <c r="A6" s="105" t="str">
        <f>依頼書!L$3&amp;"-00"</f>
        <v>-00</v>
      </c>
      <c r="B6" s="105"/>
      <c r="C6" s="105">
        <f>依頼書!D5</f>
        <v>0</v>
      </c>
      <c r="D6" s="105">
        <f>依頼書!D13</f>
        <v>0</v>
      </c>
      <c r="E6" s="105">
        <f>依頼書!D14</f>
        <v>0</v>
      </c>
      <c r="F6" s="105"/>
      <c r="G6" s="105"/>
      <c r="H6" s="105"/>
      <c r="I6" s="106"/>
      <c r="J6" s="105">
        <f>依頼書!D15</f>
        <v>0</v>
      </c>
      <c r="K6" s="105">
        <f>依頼書!D16</f>
        <v>0</v>
      </c>
      <c r="L6" s="105">
        <v>1</v>
      </c>
      <c r="M6" s="105">
        <f>依頼書!D18</f>
        <v>0</v>
      </c>
      <c r="N6" s="105">
        <f>依頼書!D19</f>
        <v>0</v>
      </c>
      <c r="O6" s="105"/>
      <c r="P6" s="105"/>
      <c r="Q6" s="105"/>
      <c r="R6" s="105"/>
      <c r="S6" s="105"/>
      <c r="T6" s="105"/>
      <c r="U6" s="105"/>
    </row>
    <row r="7" spans="1:21" s="107" customFormat="1" ht="14.25" customHeight="1">
      <c r="A7" s="105" t="str">
        <f>依頼書!L$3&amp;"-01"</f>
        <v>-01</v>
      </c>
      <c r="B7" s="105"/>
      <c r="C7" s="105">
        <f>C6</f>
        <v>0</v>
      </c>
      <c r="D7" s="105">
        <f>D6</f>
        <v>0</v>
      </c>
      <c r="E7" s="105">
        <f>E6</f>
        <v>0</v>
      </c>
      <c r="F7" s="105"/>
      <c r="G7" s="105"/>
      <c r="H7" s="105"/>
      <c r="I7" s="106" t="str">
        <f>IF(依頼書!B34="","",依頼書!B34)</f>
        <v/>
      </c>
      <c r="J7" s="105" t="str">
        <f>IF(O7=0,"",依頼書!D$15&amp;依頼書!D$16)</f>
        <v/>
      </c>
      <c r="K7" s="108">
        <f>依頼書!D14</f>
        <v>0</v>
      </c>
      <c r="L7" s="105"/>
      <c r="M7" s="109"/>
      <c r="N7" s="105">
        <f>依頼書!O34</f>
        <v>0</v>
      </c>
      <c r="O7" s="105">
        <f>依頼書!G34</f>
        <v>0</v>
      </c>
      <c r="P7" s="105">
        <f>依頼書!D34</f>
        <v>0</v>
      </c>
      <c r="Q7" s="105">
        <f>依頼書!F34</f>
        <v>0</v>
      </c>
      <c r="R7" s="105"/>
      <c r="S7" s="105"/>
      <c r="T7" s="105"/>
      <c r="U7" s="105">
        <f>依頼書!J26</f>
        <v>0</v>
      </c>
    </row>
    <row r="8" spans="1:21" s="111" customFormat="1">
      <c r="A8" s="105" t="str">
        <f>IF(O8=0,"",依頼書!L$3&amp;"-02")</f>
        <v/>
      </c>
      <c r="B8" s="110"/>
      <c r="C8" s="105" t="str">
        <f>IF(O8=0,"",$C$6)</f>
        <v/>
      </c>
      <c r="D8" s="105" t="str">
        <f>IF(O8=0,"",$D$6)</f>
        <v/>
      </c>
      <c r="E8" s="110" t="str">
        <f>IF(O8=0,"",$E$6)</f>
        <v/>
      </c>
      <c r="F8" s="110"/>
      <c r="G8" s="110"/>
      <c r="H8" s="110"/>
      <c r="I8" s="106" t="str">
        <f>IF(依頼書!B35="","",依頼書!B35)</f>
        <v/>
      </c>
      <c r="J8" s="110" t="str">
        <f>IF(O8=0,"",$J$7)</f>
        <v/>
      </c>
      <c r="K8" s="110" t="str">
        <f>IF(O8=0,"",K$7)</f>
        <v/>
      </c>
      <c r="L8" s="110"/>
      <c r="M8" s="110"/>
      <c r="N8" s="105">
        <f>依頼書!O35</f>
        <v>0</v>
      </c>
      <c r="O8" s="105">
        <f>依頼書!G35</f>
        <v>0</v>
      </c>
      <c r="P8" s="105">
        <f>依頼書!D35</f>
        <v>0</v>
      </c>
      <c r="Q8" s="105">
        <f>依頼書!F35</f>
        <v>0</v>
      </c>
      <c r="R8" s="105"/>
      <c r="S8" s="105"/>
      <c r="T8" s="105"/>
      <c r="U8" s="105"/>
    </row>
    <row r="9" spans="1:21" s="111" customFormat="1">
      <c r="A9" s="105" t="str">
        <f>IF(O9=0,"",依頼書!L$3&amp;"-03")</f>
        <v/>
      </c>
      <c r="B9" s="110"/>
      <c r="C9" s="105" t="str">
        <f>IF(O9=0,"",$C$6)</f>
        <v/>
      </c>
      <c r="D9" s="108" t="str">
        <f>IF(O9=0,"",$D$6)</f>
        <v/>
      </c>
      <c r="E9" s="112" t="str">
        <f t="shared" ref="E9:E72" si="0">IF(O9=0,"",$E$6)</f>
        <v/>
      </c>
      <c r="F9" s="110"/>
      <c r="G9" s="110"/>
      <c r="H9" s="110"/>
      <c r="I9" s="106" t="str">
        <f>IF(依頼書!B36="","",依頼書!B36)</f>
        <v/>
      </c>
      <c r="J9" s="112" t="str">
        <f>IF(O9=0,"",$J$7)</f>
        <v/>
      </c>
      <c r="K9" s="112" t="str">
        <f t="shared" ref="K9:K72" si="1">IF(O9=0,"",$K$7)</f>
        <v/>
      </c>
      <c r="L9" s="110"/>
      <c r="M9" s="110"/>
      <c r="N9" s="105">
        <f>依頼書!O36</f>
        <v>0</v>
      </c>
      <c r="O9" s="105">
        <f>依頼書!G36</f>
        <v>0</v>
      </c>
      <c r="P9" s="105">
        <f>依頼書!D36</f>
        <v>0</v>
      </c>
      <c r="Q9" s="105">
        <f>依頼書!F36</f>
        <v>0</v>
      </c>
      <c r="R9" s="105"/>
      <c r="S9" s="105"/>
      <c r="T9" s="105"/>
      <c r="U9" s="105"/>
    </row>
    <row r="10" spans="1:21" s="111" customFormat="1">
      <c r="A10" s="105" t="str">
        <f>IF(O10=0,"",依頼書!L$3&amp;"-04")</f>
        <v/>
      </c>
      <c r="B10" s="110"/>
      <c r="C10" s="108" t="str">
        <f>IF(O10=0,"",$C$6)</f>
        <v/>
      </c>
      <c r="D10" s="108" t="str">
        <f t="shared" ref="D10:D73" si="2">IF(O10=0,"",$D$6)</f>
        <v/>
      </c>
      <c r="E10" s="112" t="str">
        <f t="shared" si="0"/>
        <v/>
      </c>
      <c r="F10" s="110"/>
      <c r="G10" s="110"/>
      <c r="H10" s="110"/>
      <c r="I10" s="106" t="str">
        <f>IF(依頼書!B37="","",依頼書!B37)</f>
        <v/>
      </c>
      <c r="J10" s="112" t="str">
        <f t="shared" ref="J10:J73" si="3">IF(O10=0,"",$J$7)</f>
        <v/>
      </c>
      <c r="K10" s="112" t="str">
        <f t="shared" si="1"/>
        <v/>
      </c>
      <c r="L10" s="110"/>
      <c r="M10" s="110"/>
      <c r="N10" s="105">
        <f>依頼書!O37</f>
        <v>0</v>
      </c>
      <c r="O10" s="105">
        <f>依頼書!G37</f>
        <v>0</v>
      </c>
      <c r="P10" s="105">
        <f>依頼書!D37</f>
        <v>0</v>
      </c>
      <c r="Q10" s="105">
        <f>依頼書!F37</f>
        <v>0</v>
      </c>
      <c r="R10" s="105"/>
      <c r="S10" s="105"/>
      <c r="T10" s="105"/>
      <c r="U10" s="105"/>
    </row>
    <row r="11" spans="1:21" s="111" customFormat="1">
      <c r="A11" s="113" t="str">
        <f>IF(O11=0,"",依頼書!L$3&amp;"-05")</f>
        <v/>
      </c>
      <c r="B11" s="110"/>
      <c r="C11" s="108" t="str">
        <f>IF(O11=0,"",$C$6)</f>
        <v/>
      </c>
      <c r="D11" s="108" t="str">
        <f t="shared" si="2"/>
        <v/>
      </c>
      <c r="E11" s="112" t="str">
        <f t="shared" si="0"/>
        <v/>
      </c>
      <c r="F11" s="110"/>
      <c r="G11" s="110"/>
      <c r="H11" s="110"/>
      <c r="I11" s="106" t="str">
        <f>IF(依頼書!B38="","",依頼書!B38)</f>
        <v/>
      </c>
      <c r="J11" s="112" t="str">
        <f t="shared" si="3"/>
        <v/>
      </c>
      <c r="K11" s="112" t="str">
        <f t="shared" si="1"/>
        <v/>
      </c>
      <c r="L11" s="110"/>
      <c r="M11" s="110"/>
      <c r="N11" s="105">
        <f>依頼書!O38</f>
        <v>0</v>
      </c>
      <c r="O11" s="105">
        <f>依頼書!G38</f>
        <v>0</v>
      </c>
      <c r="P11" s="105">
        <f>依頼書!D38</f>
        <v>0</v>
      </c>
      <c r="Q11" s="105">
        <f>依頼書!F38</f>
        <v>0</v>
      </c>
      <c r="R11" s="105"/>
      <c r="S11" s="105"/>
      <c r="T11" s="105"/>
      <c r="U11" s="105"/>
    </row>
    <row r="12" spans="1:21" s="111" customFormat="1">
      <c r="A12" s="113" t="str">
        <f>IF(O12=0,"",依頼書!L$3&amp;"-06")</f>
        <v/>
      </c>
      <c r="B12" s="110"/>
      <c r="C12" s="108" t="str">
        <f>IF(O12=0,"",$C$6)</f>
        <v/>
      </c>
      <c r="D12" s="108" t="str">
        <f t="shared" si="2"/>
        <v/>
      </c>
      <c r="E12" s="112" t="str">
        <f t="shared" si="0"/>
        <v/>
      </c>
      <c r="F12" s="110"/>
      <c r="G12" s="110"/>
      <c r="H12" s="110"/>
      <c r="I12" s="106" t="str">
        <f>IF(依頼書!B39="","",依頼書!B39)</f>
        <v/>
      </c>
      <c r="J12" s="112" t="str">
        <f>IF(O12=0,"",$J$7)</f>
        <v/>
      </c>
      <c r="K12" s="112" t="str">
        <f t="shared" si="1"/>
        <v/>
      </c>
      <c r="L12" s="110"/>
      <c r="M12" s="110"/>
      <c r="N12" s="105">
        <f>依頼書!O39</f>
        <v>0</v>
      </c>
      <c r="O12" s="105">
        <f>依頼書!G39</f>
        <v>0</v>
      </c>
      <c r="P12" s="105">
        <f>依頼書!D39</f>
        <v>0</v>
      </c>
      <c r="Q12" s="105">
        <f>依頼書!F39</f>
        <v>0</v>
      </c>
      <c r="R12" s="105"/>
      <c r="S12" s="105"/>
      <c r="T12" s="105"/>
      <c r="U12" s="105"/>
    </row>
    <row r="13" spans="1:21" s="111" customFormat="1">
      <c r="A13" s="113" t="str">
        <f>IF(O13=0,"",依頼書!L$3&amp;"-07")</f>
        <v/>
      </c>
      <c r="B13" s="110"/>
      <c r="C13" s="108" t="str">
        <f t="shared" ref="C13:C76" si="4">IF(O13=0,"",$C$6)</f>
        <v/>
      </c>
      <c r="D13" s="108" t="str">
        <f t="shared" si="2"/>
        <v/>
      </c>
      <c r="E13" s="112" t="str">
        <f t="shared" si="0"/>
        <v/>
      </c>
      <c r="F13" s="110"/>
      <c r="G13" s="110"/>
      <c r="H13" s="110"/>
      <c r="I13" s="106" t="str">
        <f>IF(依頼書!B40="","",依頼書!B40)</f>
        <v/>
      </c>
      <c r="J13" s="112" t="str">
        <f t="shared" si="3"/>
        <v/>
      </c>
      <c r="K13" s="112" t="str">
        <f t="shared" si="1"/>
        <v/>
      </c>
      <c r="L13" s="110"/>
      <c r="M13" s="110"/>
      <c r="N13" s="105">
        <f>依頼書!O40</f>
        <v>0</v>
      </c>
      <c r="O13" s="105">
        <f>依頼書!G40</f>
        <v>0</v>
      </c>
      <c r="P13" s="105">
        <f>依頼書!D40</f>
        <v>0</v>
      </c>
      <c r="Q13" s="105">
        <f>依頼書!F40</f>
        <v>0</v>
      </c>
      <c r="R13" s="105"/>
      <c r="S13" s="105"/>
      <c r="T13" s="105"/>
      <c r="U13" s="105"/>
    </row>
    <row r="14" spans="1:21" s="111" customFormat="1">
      <c r="A14" s="113" t="str">
        <f>IF(O14=0,"",依頼書!L$3&amp;"-08")</f>
        <v/>
      </c>
      <c r="B14" s="110"/>
      <c r="C14" s="108" t="str">
        <f t="shared" si="4"/>
        <v/>
      </c>
      <c r="D14" s="108" t="str">
        <f t="shared" si="2"/>
        <v/>
      </c>
      <c r="E14" s="112" t="str">
        <f t="shared" si="0"/>
        <v/>
      </c>
      <c r="F14" s="110"/>
      <c r="G14" s="110"/>
      <c r="H14" s="110"/>
      <c r="I14" s="106" t="str">
        <f>IF(依頼書!B41="","",依頼書!B41)</f>
        <v/>
      </c>
      <c r="J14" s="112" t="str">
        <f t="shared" si="3"/>
        <v/>
      </c>
      <c r="K14" s="112" t="str">
        <f t="shared" si="1"/>
        <v/>
      </c>
      <c r="L14" s="110"/>
      <c r="M14" s="110"/>
      <c r="N14" s="105">
        <f>依頼書!O41</f>
        <v>0</v>
      </c>
      <c r="O14" s="105">
        <f>依頼書!G41</f>
        <v>0</v>
      </c>
      <c r="P14" s="105">
        <f>依頼書!D41</f>
        <v>0</v>
      </c>
      <c r="Q14" s="105">
        <f>依頼書!F41</f>
        <v>0</v>
      </c>
      <c r="R14" s="105"/>
      <c r="S14" s="105"/>
      <c r="T14" s="105"/>
      <c r="U14" s="105"/>
    </row>
    <row r="15" spans="1:21" s="111" customFormat="1">
      <c r="A15" s="113" t="str">
        <f>IF(O15=0,"",依頼書!L$3&amp;"-09")</f>
        <v/>
      </c>
      <c r="B15" s="110"/>
      <c r="C15" s="108" t="str">
        <f t="shared" si="4"/>
        <v/>
      </c>
      <c r="D15" s="108" t="str">
        <f t="shared" si="2"/>
        <v/>
      </c>
      <c r="E15" s="112" t="str">
        <f t="shared" si="0"/>
        <v/>
      </c>
      <c r="F15" s="110"/>
      <c r="G15" s="110"/>
      <c r="H15" s="110"/>
      <c r="I15" s="106" t="str">
        <f>IF(依頼書!B42="","",依頼書!B42)</f>
        <v/>
      </c>
      <c r="J15" s="112" t="str">
        <f t="shared" si="3"/>
        <v/>
      </c>
      <c r="K15" s="112" t="str">
        <f t="shared" si="1"/>
        <v/>
      </c>
      <c r="L15" s="110"/>
      <c r="M15" s="110"/>
      <c r="N15" s="105">
        <f>依頼書!O42</f>
        <v>0</v>
      </c>
      <c r="O15" s="105">
        <f>依頼書!G42</f>
        <v>0</v>
      </c>
      <c r="P15" s="105">
        <f>依頼書!D42</f>
        <v>0</v>
      </c>
      <c r="Q15" s="105">
        <f>依頼書!F42</f>
        <v>0</v>
      </c>
      <c r="R15" s="105"/>
      <c r="S15" s="105"/>
      <c r="T15" s="105"/>
      <c r="U15" s="105"/>
    </row>
    <row r="16" spans="1:21" s="111" customFormat="1">
      <c r="A16" s="113" t="str">
        <f>IF(O16=0,"",依頼書!L$3&amp;"-10")</f>
        <v/>
      </c>
      <c r="B16" s="110"/>
      <c r="C16" s="108" t="str">
        <f t="shared" si="4"/>
        <v/>
      </c>
      <c r="D16" s="108" t="str">
        <f t="shared" si="2"/>
        <v/>
      </c>
      <c r="E16" s="112" t="str">
        <f t="shared" si="0"/>
        <v/>
      </c>
      <c r="F16" s="110"/>
      <c r="G16" s="110"/>
      <c r="H16" s="110"/>
      <c r="I16" s="106" t="str">
        <f>IF(依頼書!B43="","",依頼書!B43)</f>
        <v/>
      </c>
      <c r="J16" s="112" t="str">
        <f t="shared" si="3"/>
        <v/>
      </c>
      <c r="K16" s="112" t="str">
        <f t="shared" si="1"/>
        <v/>
      </c>
      <c r="L16" s="110"/>
      <c r="M16" s="110"/>
      <c r="N16" s="105">
        <f>依頼書!O43</f>
        <v>0</v>
      </c>
      <c r="O16" s="105">
        <f>依頼書!G43</f>
        <v>0</v>
      </c>
      <c r="P16" s="105">
        <f>依頼書!D43</f>
        <v>0</v>
      </c>
      <c r="Q16" s="105">
        <f>依頼書!F43</f>
        <v>0</v>
      </c>
      <c r="R16" s="105"/>
      <c r="S16" s="105"/>
      <c r="T16" s="105"/>
      <c r="U16" s="105"/>
    </row>
    <row r="17" spans="1:21" s="111" customFormat="1">
      <c r="A17" s="113" t="str">
        <f>IF(O17=0,"",依頼書!L$3&amp;"-11")</f>
        <v/>
      </c>
      <c r="B17" s="110"/>
      <c r="C17" s="108" t="str">
        <f t="shared" si="4"/>
        <v/>
      </c>
      <c r="D17" s="108" t="str">
        <f t="shared" si="2"/>
        <v/>
      </c>
      <c r="E17" s="112" t="str">
        <f t="shared" si="0"/>
        <v/>
      </c>
      <c r="F17" s="110"/>
      <c r="G17" s="110"/>
      <c r="H17" s="110"/>
      <c r="I17" s="106" t="str">
        <f>IF(依頼書!B44="","",依頼書!B44)</f>
        <v/>
      </c>
      <c r="J17" s="112" t="str">
        <f t="shared" si="3"/>
        <v/>
      </c>
      <c r="K17" s="112" t="str">
        <f t="shared" si="1"/>
        <v/>
      </c>
      <c r="L17" s="110"/>
      <c r="M17" s="110"/>
      <c r="N17" s="105">
        <f>依頼書!O44</f>
        <v>0</v>
      </c>
      <c r="O17" s="105">
        <f>依頼書!G44</f>
        <v>0</v>
      </c>
      <c r="P17" s="105">
        <f>依頼書!D44</f>
        <v>0</v>
      </c>
      <c r="Q17" s="105">
        <f>依頼書!F44</f>
        <v>0</v>
      </c>
      <c r="R17" s="105"/>
      <c r="S17" s="105"/>
      <c r="T17" s="105"/>
      <c r="U17" s="105"/>
    </row>
    <row r="18" spans="1:21" s="111" customFormat="1">
      <c r="A18" s="113" t="str">
        <f>IF(O18=0,"",依頼書!L$3&amp;"-12")</f>
        <v/>
      </c>
      <c r="B18" s="110"/>
      <c r="C18" s="108" t="str">
        <f t="shared" si="4"/>
        <v/>
      </c>
      <c r="D18" s="108" t="str">
        <f t="shared" si="2"/>
        <v/>
      </c>
      <c r="E18" s="112" t="str">
        <f t="shared" si="0"/>
        <v/>
      </c>
      <c r="F18" s="110"/>
      <c r="G18" s="110"/>
      <c r="H18" s="110"/>
      <c r="I18" s="106" t="str">
        <f>IF(依頼書!B45="","",依頼書!B45)</f>
        <v/>
      </c>
      <c r="J18" s="112" t="str">
        <f t="shared" si="3"/>
        <v/>
      </c>
      <c r="K18" s="112" t="str">
        <f t="shared" si="1"/>
        <v/>
      </c>
      <c r="L18" s="110"/>
      <c r="M18" s="110"/>
      <c r="N18" s="105">
        <f>依頼書!O45</f>
        <v>0</v>
      </c>
      <c r="O18" s="105">
        <f>依頼書!G45</f>
        <v>0</v>
      </c>
      <c r="P18" s="105">
        <f>依頼書!D45</f>
        <v>0</v>
      </c>
      <c r="Q18" s="105">
        <f>依頼書!F45</f>
        <v>0</v>
      </c>
      <c r="R18" s="105"/>
      <c r="S18" s="105"/>
      <c r="T18" s="105"/>
      <c r="U18" s="105"/>
    </row>
    <row r="19" spans="1:21" s="111" customFormat="1">
      <c r="A19" s="113" t="str">
        <f>IF(O19=0,"",依頼書!L$3&amp;"-13")</f>
        <v/>
      </c>
      <c r="B19" s="110"/>
      <c r="C19" s="108" t="str">
        <f t="shared" si="4"/>
        <v/>
      </c>
      <c r="D19" s="108" t="str">
        <f t="shared" si="2"/>
        <v/>
      </c>
      <c r="E19" s="112" t="str">
        <f t="shared" si="0"/>
        <v/>
      </c>
      <c r="F19" s="110"/>
      <c r="G19" s="110"/>
      <c r="H19" s="110"/>
      <c r="I19" s="106" t="str">
        <f>IF(依頼書!B46="","",依頼書!B46)</f>
        <v/>
      </c>
      <c r="J19" s="112" t="str">
        <f t="shared" si="3"/>
        <v/>
      </c>
      <c r="K19" s="112" t="str">
        <f t="shared" si="1"/>
        <v/>
      </c>
      <c r="L19" s="110"/>
      <c r="M19" s="110"/>
      <c r="N19" s="105">
        <f>依頼書!O46</f>
        <v>0</v>
      </c>
      <c r="O19" s="105">
        <f>依頼書!G46</f>
        <v>0</v>
      </c>
      <c r="P19" s="105">
        <f>依頼書!D46</f>
        <v>0</v>
      </c>
      <c r="Q19" s="105">
        <f>依頼書!F46</f>
        <v>0</v>
      </c>
      <c r="R19" s="105"/>
      <c r="S19" s="105"/>
      <c r="T19" s="105"/>
      <c r="U19" s="105"/>
    </row>
    <row r="20" spans="1:21" s="111" customFormat="1">
      <c r="A20" s="113" t="str">
        <f>IF(O20=0,"",依頼書!L$3&amp;"-14")</f>
        <v/>
      </c>
      <c r="B20" s="110"/>
      <c r="C20" s="108" t="str">
        <f t="shared" si="4"/>
        <v/>
      </c>
      <c r="D20" s="108" t="str">
        <f t="shared" si="2"/>
        <v/>
      </c>
      <c r="E20" s="112" t="str">
        <f t="shared" si="0"/>
        <v/>
      </c>
      <c r="F20" s="110"/>
      <c r="G20" s="110"/>
      <c r="H20" s="110"/>
      <c r="I20" s="106" t="str">
        <f>IF(依頼書!B47="","",依頼書!B47)</f>
        <v/>
      </c>
      <c r="J20" s="112" t="str">
        <f t="shared" si="3"/>
        <v/>
      </c>
      <c r="K20" s="112" t="str">
        <f t="shared" si="1"/>
        <v/>
      </c>
      <c r="L20" s="110"/>
      <c r="M20" s="110"/>
      <c r="N20" s="105">
        <f>依頼書!O47</f>
        <v>0</v>
      </c>
      <c r="O20" s="105">
        <f>依頼書!G47</f>
        <v>0</v>
      </c>
      <c r="P20" s="105">
        <f>依頼書!D47</f>
        <v>0</v>
      </c>
      <c r="Q20" s="105">
        <f>依頼書!F47</f>
        <v>0</v>
      </c>
      <c r="R20" s="105"/>
      <c r="S20" s="105"/>
      <c r="T20" s="105"/>
      <c r="U20" s="105"/>
    </row>
    <row r="21" spans="1:21" s="111" customFormat="1">
      <c r="A21" s="113" t="str">
        <f>IF(O21=0,"",依頼書!L$3&amp;"-15")</f>
        <v/>
      </c>
      <c r="B21" s="110"/>
      <c r="C21" s="108" t="str">
        <f t="shared" si="4"/>
        <v/>
      </c>
      <c r="D21" s="108" t="str">
        <f t="shared" si="2"/>
        <v/>
      </c>
      <c r="E21" s="112" t="str">
        <f t="shared" si="0"/>
        <v/>
      </c>
      <c r="F21" s="110"/>
      <c r="G21" s="110"/>
      <c r="H21" s="110"/>
      <c r="I21" s="106" t="str">
        <f>IF(依頼書!B48="","",依頼書!B48)</f>
        <v/>
      </c>
      <c r="J21" s="112" t="str">
        <f t="shared" si="3"/>
        <v/>
      </c>
      <c r="K21" s="112" t="str">
        <f t="shared" si="1"/>
        <v/>
      </c>
      <c r="L21" s="110"/>
      <c r="M21" s="110"/>
      <c r="N21" s="105">
        <f>依頼書!O48</f>
        <v>0</v>
      </c>
      <c r="O21" s="105">
        <f>依頼書!G48</f>
        <v>0</v>
      </c>
      <c r="P21" s="105">
        <f>依頼書!D48</f>
        <v>0</v>
      </c>
      <c r="Q21" s="105">
        <f>依頼書!F48</f>
        <v>0</v>
      </c>
      <c r="R21" s="105"/>
      <c r="S21" s="105"/>
      <c r="T21" s="105"/>
      <c r="U21" s="105"/>
    </row>
    <row r="22" spans="1:21" s="111" customFormat="1">
      <c r="A22" s="113" t="str">
        <f>IF(O22=0,"",依頼書!L$3&amp;"-16")</f>
        <v/>
      </c>
      <c r="B22" s="110"/>
      <c r="C22" s="108" t="str">
        <f t="shared" si="4"/>
        <v/>
      </c>
      <c r="D22" s="108" t="str">
        <f t="shared" si="2"/>
        <v/>
      </c>
      <c r="E22" s="112" t="str">
        <f t="shared" si="0"/>
        <v/>
      </c>
      <c r="F22" s="110"/>
      <c r="G22" s="110"/>
      <c r="H22" s="110"/>
      <c r="I22" s="106" t="str">
        <f>IF(依頼書!B49="","",依頼書!B49)</f>
        <v/>
      </c>
      <c r="J22" s="112" t="str">
        <f t="shared" si="3"/>
        <v/>
      </c>
      <c r="K22" s="112" t="str">
        <f t="shared" si="1"/>
        <v/>
      </c>
      <c r="L22" s="110"/>
      <c r="M22" s="110"/>
      <c r="N22" s="105">
        <f>依頼書!O49</f>
        <v>0</v>
      </c>
      <c r="O22" s="105">
        <f>依頼書!G49</f>
        <v>0</v>
      </c>
      <c r="P22" s="105">
        <f>依頼書!D49</f>
        <v>0</v>
      </c>
      <c r="Q22" s="105">
        <f>依頼書!F49</f>
        <v>0</v>
      </c>
      <c r="R22" s="105"/>
      <c r="S22" s="105"/>
      <c r="T22" s="105"/>
      <c r="U22" s="105"/>
    </row>
    <row r="23" spans="1:21" s="111" customFormat="1">
      <c r="A23" s="113" t="str">
        <f>IF(O23=0,"",依頼書!L$3&amp;"-17")</f>
        <v/>
      </c>
      <c r="B23" s="110"/>
      <c r="C23" s="108" t="str">
        <f t="shared" si="4"/>
        <v/>
      </c>
      <c r="D23" s="108" t="str">
        <f t="shared" si="2"/>
        <v/>
      </c>
      <c r="E23" s="112" t="str">
        <f t="shared" si="0"/>
        <v/>
      </c>
      <c r="F23" s="110"/>
      <c r="G23" s="110"/>
      <c r="H23" s="110"/>
      <c r="I23" s="106" t="str">
        <f>IF(依頼書!B50="","",依頼書!B50)</f>
        <v/>
      </c>
      <c r="J23" s="112" t="str">
        <f t="shared" si="3"/>
        <v/>
      </c>
      <c r="K23" s="112" t="str">
        <f t="shared" si="1"/>
        <v/>
      </c>
      <c r="L23" s="110"/>
      <c r="M23" s="110"/>
      <c r="N23" s="105">
        <f>依頼書!O50</f>
        <v>0</v>
      </c>
      <c r="O23" s="105">
        <f>依頼書!G50</f>
        <v>0</v>
      </c>
      <c r="P23" s="105">
        <f>依頼書!D50</f>
        <v>0</v>
      </c>
      <c r="Q23" s="105">
        <f>依頼書!F50</f>
        <v>0</v>
      </c>
      <c r="R23" s="105"/>
      <c r="S23" s="105"/>
      <c r="T23" s="105"/>
      <c r="U23" s="105"/>
    </row>
    <row r="24" spans="1:21" s="111" customFormat="1">
      <c r="A24" s="113" t="str">
        <f>IF(O24=0,"",依頼書!L$3&amp;"-18")</f>
        <v/>
      </c>
      <c r="B24" s="110"/>
      <c r="C24" s="108" t="str">
        <f t="shared" si="4"/>
        <v/>
      </c>
      <c r="D24" s="108" t="str">
        <f t="shared" si="2"/>
        <v/>
      </c>
      <c r="E24" s="112" t="str">
        <f t="shared" si="0"/>
        <v/>
      </c>
      <c r="F24" s="110"/>
      <c r="G24" s="110"/>
      <c r="H24" s="110"/>
      <c r="I24" s="106" t="str">
        <f>IF(依頼書!B51="","",依頼書!B51)</f>
        <v/>
      </c>
      <c r="J24" s="112" t="str">
        <f t="shared" si="3"/>
        <v/>
      </c>
      <c r="K24" s="112" t="str">
        <f t="shared" si="1"/>
        <v/>
      </c>
      <c r="L24" s="110"/>
      <c r="M24" s="110"/>
      <c r="N24" s="105">
        <f>依頼書!O51</f>
        <v>0</v>
      </c>
      <c r="O24" s="105">
        <f>依頼書!G51</f>
        <v>0</v>
      </c>
      <c r="P24" s="105">
        <f>依頼書!D51</f>
        <v>0</v>
      </c>
      <c r="Q24" s="105">
        <f>依頼書!F51</f>
        <v>0</v>
      </c>
      <c r="R24" s="105"/>
      <c r="S24" s="105"/>
      <c r="T24" s="105"/>
      <c r="U24" s="105"/>
    </row>
    <row r="25" spans="1:21" s="111" customFormat="1">
      <c r="A25" s="113" t="str">
        <f>IF(O25=0,"",依頼書!L$3&amp;"-19")</f>
        <v/>
      </c>
      <c r="B25" s="110"/>
      <c r="C25" s="108" t="str">
        <f t="shared" si="4"/>
        <v/>
      </c>
      <c r="D25" s="108" t="str">
        <f t="shared" si="2"/>
        <v/>
      </c>
      <c r="E25" s="112" t="str">
        <f t="shared" si="0"/>
        <v/>
      </c>
      <c r="F25" s="110"/>
      <c r="G25" s="110"/>
      <c r="H25" s="110"/>
      <c r="I25" s="106" t="str">
        <f>IF(依頼書!B52="","",依頼書!B52)</f>
        <v/>
      </c>
      <c r="J25" s="112" t="str">
        <f t="shared" si="3"/>
        <v/>
      </c>
      <c r="K25" s="112" t="str">
        <f t="shared" si="1"/>
        <v/>
      </c>
      <c r="L25" s="110"/>
      <c r="M25" s="110"/>
      <c r="N25" s="105">
        <f>依頼書!O52</f>
        <v>0</v>
      </c>
      <c r="O25" s="105">
        <f>依頼書!G52</f>
        <v>0</v>
      </c>
      <c r="P25" s="105">
        <f>依頼書!D52</f>
        <v>0</v>
      </c>
      <c r="Q25" s="105">
        <f>依頼書!F52</f>
        <v>0</v>
      </c>
      <c r="R25" s="105"/>
      <c r="S25" s="105"/>
      <c r="T25" s="105"/>
      <c r="U25" s="105"/>
    </row>
    <row r="26" spans="1:21" s="111" customFormat="1">
      <c r="A26" s="113" t="str">
        <f>IF(O26=0,"",依頼書!L$3&amp;"-20")</f>
        <v/>
      </c>
      <c r="B26" s="110"/>
      <c r="C26" s="108" t="str">
        <f t="shared" si="4"/>
        <v/>
      </c>
      <c r="D26" s="108" t="str">
        <f t="shared" si="2"/>
        <v/>
      </c>
      <c r="E26" s="112" t="str">
        <f t="shared" si="0"/>
        <v/>
      </c>
      <c r="F26" s="110"/>
      <c r="G26" s="110"/>
      <c r="H26" s="110"/>
      <c r="I26" s="106" t="str">
        <f>IF(依頼書!B53="","",依頼書!B53)</f>
        <v/>
      </c>
      <c r="J26" s="112" t="str">
        <f t="shared" si="3"/>
        <v/>
      </c>
      <c r="K26" s="112" t="str">
        <f t="shared" si="1"/>
        <v/>
      </c>
      <c r="L26" s="110"/>
      <c r="M26" s="110"/>
      <c r="N26" s="105">
        <f>依頼書!O53</f>
        <v>0</v>
      </c>
      <c r="O26" s="105">
        <f>依頼書!G53</f>
        <v>0</v>
      </c>
      <c r="P26" s="105">
        <f>依頼書!D53</f>
        <v>0</v>
      </c>
      <c r="Q26" s="105">
        <f>依頼書!F53</f>
        <v>0</v>
      </c>
      <c r="R26" s="105"/>
      <c r="S26" s="105"/>
      <c r="T26" s="105"/>
      <c r="U26" s="105"/>
    </row>
    <row r="27" spans="1:21" s="111" customFormat="1">
      <c r="A27" s="113" t="e">
        <f>IF(O27=0,"",依頼書!L$3&amp;"-21")</f>
        <v>#REF!</v>
      </c>
      <c r="B27" s="110"/>
      <c r="C27" s="108" t="e">
        <f t="shared" si="4"/>
        <v>#REF!</v>
      </c>
      <c r="D27" s="108" t="e">
        <f t="shared" si="2"/>
        <v>#REF!</v>
      </c>
      <c r="E27" s="112" t="e">
        <f t="shared" si="0"/>
        <v>#REF!</v>
      </c>
      <c r="F27" s="110"/>
      <c r="G27" s="110"/>
      <c r="H27" s="110"/>
      <c r="I27" s="106" t="e">
        <f>IF(依頼書!#REF!="","",依頼書!#REF!)</f>
        <v>#REF!</v>
      </c>
      <c r="J27" s="112" t="e">
        <f t="shared" si="3"/>
        <v>#REF!</v>
      </c>
      <c r="K27" s="112" t="e">
        <f t="shared" si="1"/>
        <v>#REF!</v>
      </c>
      <c r="L27" s="110"/>
      <c r="M27" s="110"/>
      <c r="N27" s="105" t="e">
        <f>依頼書!#REF!</f>
        <v>#REF!</v>
      </c>
      <c r="O27" s="105" t="e">
        <f>依頼書!#REF!</f>
        <v>#REF!</v>
      </c>
      <c r="P27" s="105" t="e">
        <f>依頼書!#REF!</f>
        <v>#REF!</v>
      </c>
      <c r="Q27" s="105" t="e">
        <f>依頼書!#REF!</f>
        <v>#REF!</v>
      </c>
      <c r="R27" s="105"/>
      <c r="S27" s="105"/>
      <c r="T27" s="105"/>
      <c r="U27" s="105"/>
    </row>
    <row r="28" spans="1:21" s="111" customFormat="1">
      <c r="A28" s="113" t="e">
        <f>IF(O28=0,"",依頼書!L$3&amp;"-22")</f>
        <v>#REF!</v>
      </c>
      <c r="B28" s="110"/>
      <c r="C28" s="108" t="e">
        <f t="shared" si="4"/>
        <v>#REF!</v>
      </c>
      <c r="D28" s="108" t="e">
        <f t="shared" si="2"/>
        <v>#REF!</v>
      </c>
      <c r="E28" s="112" t="e">
        <f t="shared" si="0"/>
        <v>#REF!</v>
      </c>
      <c r="F28" s="110"/>
      <c r="G28" s="110"/>
      <c r="H28" s="110"/>
      <c r="I28" s="106" t="e">
        <f>IF(依頼書!#REF!="","",依頼書!#REF!)</f>
        <v>#REF!</v>
      </c>
      <c r="J28" s="112" t="e">
        <f t="shared" si="3"/>
        <v>#REF!</v>
      </c>
      <c r="K28" s="112" t="e">
        <f t="shared" si="1"/>
        <v>#REF!</v>
      </c>
      <c r="L28" s="110"/>
      <c r="M28" s="110"/>
      <c r="N28" s="105" t="e">
        <f>依頼書!#REF!</f>
        <v>#REF!</v>
      </c>
      <c r="O28" s="105" t="e">
        <f>依頼書!#REF!</f>
        <v>#REF!</v>
      </c>
      <c r="P28" s="105" t="e">
        <f>依頼書!#REF!</f>
        <v>#REF!</v>
      </c>
      <c r="Q28" s="105" t="e">
        <f>依頼書!#REF!</f>
        <v>#REF!</v>
      </c>
      <c r="R28" s="105"/>
      <c r="S28" s="105"/>
      <c r="T28" s="105"/>
      <c r="U28" s="105"/>
    </row>
    <row r="29" spans="1:21" s="111" customFormat="1">
      <c r="A29" s="113" t="e">
        <f>IF(O29=0,"",依頼書!L$3&amp;"-23")</f>
        <v>#REF!</v>
      </c>
      <c r="B29" s="110"/>
      <c r="C29" s="108" t="e">
        <f t="shared" si="4"/>
        <v>#REF!</v>
      </c>
      <c r="D29" s="108" t="e">
        <f t="shared" si="2"/>
        <v>#REF!</v>
      </c>
      <c r="E29" s="112" t="e">
        <f t="shared" si="0"/>
        <v>#REF!</v>
      </c>
      <c r="F29" s="110"/>
      <c r="G29" s="110"/>
      <c r="H29" s="110"/>
      <c r="I29" s="106" t="e">
        <f>IF(依頼書!#REF!="","",依頼書!#REF!)</f>
        <v>#REF!</v>
      </c>
      <c r="J29" s="112" t="e">
        <f t="shared" si="3"/>
        <v>#REF!</v>
      </c>
      <c r="K29" s="112" t="e">
        <f t="shared" si="1"/>
        <v>#REF!</v>
      </c>
      <c r="L29" s="110"/>
      <c r="M29" s="110"/>
      <c r="N29" s="105" t="e">
        <f>依頼書!#REF!</f>
        <v>#REF!</v>
      </c>
      <c r="O29" s="105" t="e">
        <f>依頼書!#REF!</f>
        <v>#REF!</v>
      </c>
      <c r="P29" s="105" t="e">
        <f>依頼書!#REF!</f>
        <v>#REF!</v>
      </c>
      <c r="Q29" s="105" t="e">
        <f>依頼書!#REF!</f>
        <v>#REF!</v>
      </c>
      <c r="R29" s="105"/>
      <c r="S29" s="105"/>
      <c r="T29" s="105"/>
      <c r="U29" s="105"/>
    </row>
    <row r="30" spans="1:21" s="111" customFormat="1">
      <c r="A30" s="113" t="e">
        <f>IF(O30=0,"",依頼書!L$3&amp;"-24")</f>
        <v>#REF!</v>
      </c>
      <c r="B30" s="110"/>
      <c r="C30" s="108" t="e">
        <f t="shared" si="4"/>
        <v>#REF!</v>
      </c>
      <c r="D30" s="108" t="e">
        <f t="shared" si="2"/>
        <v>#REF!</v>
      </c>
      <c r="E30" s="112" t="e">
        <f t="shared" si="0"/>
        <v>#REF!</v>
      </c>
      <c r="F30" s="110"/>
      <c r="G30" s="110"/>
      <c r="H30" s="110"/>
      <c r="I30" s="106" t="e">
        <f>IF(依頼書!#REF!="","",依頼書!#REF!)</f>
        <v>#REF!</v>
      </c>
      <c r="J30" s="112" t="e">
        <f t="shared" si="3"/>
        <v>#REF!</v>
      </c>
      <c r="K30" s="112" t="e">
        <f t="shared" si="1"/>
        <v>#REF!</v>
      </c>
      <c r="L30" s="110"/>
      <c r="M30" s="110"/>
      <c r="N30" s="105" t="e">
        <f>依頼書!#REF!</f>
        <v>#REF!</v>
      </c>
      <c r="O30" s="105" t="e">
        <f>依頼書!#REF!</f>
        <v>#REF!</v>
      </c>
      <c r="P30" s="105" t="e">
        <f>依頼書!#REF!</f>
        <v>#REF!</v>
      </c>
      <c r="Q30" s="105" t="e">
        <f>依頼書!#REF!</f>
        <v>#REF!</v>
      </c>
      <c r="R30" s="105"/>
      <c r="S30" s="105"/>
      <c r="T30" s="105"/>
      <c r="U30" s="105"/>
    </row>
    <row r="31" spans="1:21" s="111" customFormat="1">
      <c r="A31" s="113" t="e">
        <f>IF(O31=0,"",依頼書!L$3&amp;"-25")</f>
        <v>#REF!</v>
      </c>
      <c r="B31" s="110"/>
      <c r="C31" s="108" t="e">
        <f t="shared" si="4"/>
        <v>#REF!</v>
      </c>
      <c r="D31" s="108" t="e">
        <f t="shared" si="2"/>
        <v>#REF!</v>
      </c>
      <c r="E31" s="112" t="e">
        <f t="shared" si="0"/>
        <v>#REF!</v>
      </c>
      <c r="F31" s="110"/>
      <c r="G31" s="110"/>
      <c r="H31" s="110"/>
      <c r="I31" s="106" t="e">
        <f>IF(依頼書!#REF!="","",依頼書!#REF!)</f>
        <v>#REF!</v>
      </c>
      <c r="J31" s="112" t="e">
        <f t="shared" si="3"/>
        <v>#REF!</v>
      </c>
      <c r="K31" s="112" t="e">
        <f t="shared" si="1"/>
        <v>#REF!</v>
      </c>
      <c r="L31" s="110"/>
      <c r="M31" s="110"/>
      <c r="N31" s="105" t="e">
        <f>依頼書!#REF!</f>
        <v>#REF!</v>
      </c>
      <c r="O31" s="105" t="e">
        <f>依頼書!#REF!</f>
        <v>#REF!</v>
      </c>
      <c r="P31" s="105" t="e">
        <f>依頼書!#REF!</f>
        <v>#REF!</v>
      </c>
      <c r="Q31" s="105" t="e">
        <f>依頼書!#REF!</f>
        <v>#REF!</v>
      </c>
      <c r="R31" s="105"/>
      <c r="S31" s="105"/>
      <c r="T31" s="105"/>
      <c r="U31" s="105"/>
    </row>
    <row r="32" spans="1:21" s="111" customFormat="1">
      <c r="A32" s="113" t="e">
        <f>IF(O32=0,"",依頼書!L$3&amp;"-26")</f>
        <v>#REF!</v>
      </c>
      <c r="B32" s="110"/>
      <c r="C32" s="108" t="e">
        <f t="shared" si="4"/>
        <v>#REF!</v>
      </c>
      <c r="D32" s="108" t="e">
        <f t="shared" si="2"/>
        <v>#REF!</v>
      </c>
      <c r="E32" s="112" t="e">
        <f t="shared" si="0"/>
        <v>#REF!</v>
      </c>
      <c r="F32" s="110"/>
      <c r="G32" s="110"/>
      <c r="H32" s="110"/>
      <c r="I32" s="106" t="e">
        <f>IF(依頼書!#REF!="","",依頼書!#REF!)</f>
        <v>#REF!</v>
      </c>
      <c r="J32" s="112" t="e">
        <f t="shared" si="3"/>
        <v>#REF!</v>
      </c>
      <c r="K32" s="112" t="e">
        <f t="shared" si="1"/>
        <v>#REF!</v>
      </c>
      <c r="L32" s="110"/>
      <c r="M32" s="110"/>
      <c r="N32" s="105" t="e">
        <f>依頼書!#REF!</f>
        <v>#REF!</v>
      </c>
      <c r="O32" s="105" t="e">
        <f>依頼書!#REF!</f>
        <v>#REF!</v>
      </c>
      <c r="P32" s="105" t="e">
        <f>依頼書!#REF!</f>
        <v>#REF!</v>
      </c>
      <c r="Q32" s="105" t="e">
        <f>依頼書!#REF!</f>
        <v>#REF!</v>
      </c>
      <c r="R32" s="105"/>
      <c r="S32" s="105"/>
      <c r="T32" s="105"/>
      <c r="U32" s="105"/>
    </row>
    <row r="33" spans="1:21" s="111" customFormat="1">
      <c r="A33" s="113" t="e">
        <f>IF(O33=0,"",依頼書!L$3&amp;"-27")</f>
        <v>#REF!</v>
      </c>
      <c r="B33" s="110"/>
      <c r="C33" s="108" t="e">
        <f t="shared" si="4"/>
        <v>#REF!</v>
      </c>
      <c r="D33" s="108" t="e">
        <f t="shared" si="2"/>
        <v>#REF!</v>
      </c>
      <c r="E33" s="112" t="e">
        <f t="shared" si="0"/>
        <v>#REF!</v>
      </c>
      <c r="F33" s="110"/>
      <c r="G33" s="110"/>
      <c r="H33" s="110"/>
      <c r="I33" s="106" t="e">
        <f>IF(依頼書!#REF!="","",依頼書!#REF!)</f>
        <v>#REF!</v>
      </c>
      <c r="J33" s="112" t="e">
        <f t="shared" si="3"/>
        <v>#REF!</v>
      </c>
      <c r="K33" s="112" t="e">
        <f t="shared" si="1"/>
        <v>#REF!</v>
      </c>
      <c r="L33" s="110"/>
      <c r="M33" s="110"/>
      <c r="N33" s="105" t="e">
        <f>依頼書!#REF!</f>
        <v>#REF!</v>
      </c>
      <c r="O33" s="105" t="e">
        <f>依頼書!#REF!</f>
        <v>#REF!</v>
      </c>
      <c r="P33" s="105" t="e">
        <f>依頼書!#REF!</f>
        <v>#REF!</v>
      </c>
      <c r="Q33" s="105" t="e">
        <f>依頼書!#REF!</f>
        <v>#REF!</v>
      </c>
      <c r="R33" s="105"/>
      <c r="S33" s="105"/>
      <c r="T33" s="105"/>
      <c r="U33" s="105"/>
    </row>
    <row r="34" spans="1:21" s="111" customFormat="1">
      <c r="A34" s="113" t="str">
        <f>IF(O34=0,"",依頼書!L$3&amp;"-28")</f>
        <v/>
      </c>
      <c r="B34" s="110"/>
      <c r="C34" s="108" t="str">
        <f t="shared" si="4"/>
        <v/>
      </c>
      <c r="D34" s="108" t="str">
        <f t="shared" si="2"/>
        <v/>
      </c>
      <c r="E34" s="112" t="str">
        <f t="shared" si="0"/>
        <v/>
      </c>
      <c r="F34" s="110"/>
      <c r="G34" s="110"/>
      <c r="H34" s="110"/>
      <c r="I34" s="106" t="str">
        <f>IF(依頼書!B54="","",依頼書!B54)</f>
        <v/>
      </c>
      <c r="J34" s="112" t="str">
        <f t="shared" si="3"/>
        <v/>
      </c>
      <c r="K34" s="112" t="str">
        <f t="shared" si="1"/>
        <v/>
      </c>
      <c r="L34" s="110"/>
      <c r="M34" s="110"/>
      <c r="N34" s="105">
        <f>依頼書!O54</f>
        <v>0</v>
      </c>
      <c r="O34" s="105">
        <f>依頼書!G54</f>
        <v>0</v>
      </c>
      <c r="P34" s="105">
        <f>依頼書!D54</f>
        <v>0</v>
      </c>
      <c r="Q34" s="105">
        <f>依頼書!F54</f>
        <v>0</v>
      </c>
      <c r="R34" s="105"/>
      <c r="S34" s="105"/>
      <c r="T34" s="105"/>
      <c r="U34" s="105"/>
    </row>
    <row r="35" spans="1:21" s="111" customFormat="1">
      <c r="A35" s="113" t="str">
        <f>IF(O35=0,"",依頼書!L$3&amp;"-29")</f>
        <v/>
      </c>
      <c r="B35" s="110"/>
      <c r="C35" s="108" t="str">
        <f t="shared" si="4"/>
        <v/>
      </c>
      <c r="D35" s="108" t="str">
        <f t="shared" si="2"/>
        <v/>
      </c>
      <c r="E35" s="112" t="str">
        <f t="shared" si="0"/>
        <v/>
      </c>
      <c r="F35" s="110"/>
      <c r="G35" s="110"/>
      <c r="H35" s="110"/>
      <c r="I35" s="106" t="str">
        <f>IF(依頼書!B55="","",依頼書!B55)</f>
        <v/>
      </c>
      <c r="J35" s="112" t="str">
        <f t="shared" si="3"/>
        <v/>
      </c>
      <c r="K35" s="112" t="str">
        <f t="shared" si="1"/>
        <v/>
      </c>
      <c r="L35" s="110"/>
      <c r="M35" s="110"/>
      <c r="N35" s="105">
        <f>依頼書!O55</f>
        <v>0</v>
      </c>
      <c r="O35" s="105">
        <f>依頼書!G55</f>
        <v>0</v>
      </c>
      <c r="P35" s="105">
        <f>依頼書!D55</f>
        <v>0</v>
      </c>
      <c r="Q35" s="105">
        <f>依頼書!F55</f>
        <v>0</v>
      </c>
      <c r="R35" s="105"/>
      <c r="S35" s="105"/>
      <c r="T35" s="105"/>
      <c r="U35" s="105"/>
    </row>
    <row r="36" spans="1:21" s="111" customFormat="1">
      <c r="A36" s="113" t="str">
        <f>IF(O36=0,"",依頼書!L$3&amp;"-30")</f>
        <v/>
      </c>
      <c r="B36" s="110"/>
      <c r="C36" s="108" t="str">
        <f t="shared" si="4"/>
        <v/>
      </c>
      <c r="D36" s="108" t="str">
        <f t="shared" si="2"/>
        <v/>
      </c>
      <c r="E36" s="112" t="str">
        <f t="shared" si="0"/>
        <v/>
      </c>
      <c r="F36" s="110"/>
      <c r="G36" s="110"/>
      <c r="H36" s="110"/>
      <c r="I36" s="106" t="str">
        <f>IF(依頼書!B56="","",依頼書!B56)</f>
        <v/>
      </c>
      <c r="J36" s="112" t="str">
        <f t="shared" si="3"/>
        <v/>
      </c>
      <c r="K36" s="112" t="str">
        <f t="shared" si="1"/>
        <v/>
      </c>
      <c r="L36" s="110"/>
      <c r="M36" s="110"/>
      <c r="N36" s="105">
        <f>依頼書!O56</f>
        <v>0</v>
      </c>
      <c r="O36" s="105">
        <f>依頼書!G56</f>
        <v>0</v>
      </c>
      <c r="P36" s="105">
        <f>依頼書!D56</f>
        <v>0</v>
      </c>
      <c r="Q36" s="105">
        <f>依頼書!F56</f>
        <v>0</v>
      </c>
      <c r="R36" s="105"/>
      <c r="S36" s="105"/>
      <c r="T36" s="105"/>
      <c r="U36" s="105"/>
    </row>
    <row r="37" spans="1:21" s="111" customFormat="1">
      <c r="A37" s="113" t="str">
        <f>IF(O37=0,"",依頼書!L$3&amp;"-31")</f>
        <v/>
      </c>
      <c r="B37" s="110"/>
      <c r="C37" s="108" t="str">
        <f t="shared" si="4"/>
        <v/>
      </c>
      <c r="D37" s="108" t="str">
        <f t="shared" si="2"/>
        <v/>
      </c>
      <c r="E37" s="112" t="str">
        <f t="shared" si="0"/>
        <v/>
      </c>
      <c r="F37" s="110"/>
      <c r="G37" s="110"/>
      <c r="H37" s="110"/>
      <c r="I37" s="106" t="str">
        <f>IF(依頼書!B57="","",依頼書!B57)</f>
        <v/>
      </c>
      <c r="J37" s="112" t="str">
        <f t="shared" si="3"/>
        <v/>
      </c>
      <c r="K37" s="112" t="str">
        <f t="shared" si="1"/>
        <v/>
      </c>
      <c r="L37" s="110"/>
      <c r="M37" s="110"/>
      <c r="N37" s="105">
        <f>依頼書!O57</f>
        <v>0</v>
      </c>
      <c r="O37" s="105">
        <f>依頼書!G57</f>
        <v>0</v>
      </c>
      <c r="P37" s="105">
        <f>依頼書!D57</f>
        <v>0</v>
      </c>
      <c r="Q37" s="105">
        <f>依頼書!F57</f>
        <v>0</v>
      </c>
      <c r="R37" s="105"/>
      <c r="S37" s="105"/>
      <c r="T37" s="105"/>
      <c r="U37" s="105"/>
    </row>
    <row r="38" spans="1:21" s="111" customFormat="1">
      <c r="A38" s="113" t="str">
        <f>IF(O38=0,"",依頼書!L$3&amp;"-32")</f>
        <v/>
      </c>
      <c r="B38" s="110"/>
      <c r="C38" s="108" t="str">
        <f t="shared" si="4"/>
        <v/>
      </c>
      <c r="D38" s="108" t="str">
        <f t="shared" si="2"/>
        <v/>
      </c>
      <c r="E38" s="112" t="str">
        <f t="shared" si="0"/>
        <v/>
      </c>
      <c r="F38" s="110"/>
      <c r="G38" s="110"/>
      <c r="H38" s="110"/>
      <c r="I38" s="106" t="str">
        <f>IF(依頼書!B58="","",依頼書!B58)</f>
        <v/>
      </c>
      <c r="J38" s="112" t="str">
        <f t="shared" si="3"/>
        <v/>
      </c>
      <c r="K38" s="112" t="str">
        <f t="shared" si="1"/>
        <v/>
      </c>
      <c r="L38" s="110"/>
      <c r="M38" s="110"/>
      <c r="N38" s="105">
        <f>依頼書!O58</f>
        <v>0</v>
      </c>
      <c r="O38" s="105">
        <f>依頼書!G58</f>
        <v>0</v>
      </c>
      <c r="P38" s="105">
        <f>依頼書!D58</f>
        <v>0</v>
      </c>
      <c r="Q38" s="105">
        <f>依頼書!F58</f>
        <v>0</v>
      </c>
      <c r="R38" s="105"/>
      <c r="S38" s="105"/>
      <c r="T38" s="105"/>
      <c r="U38" s="105"/>
    </row>
    <row r="39" spans="1:21" s="111" customFormat="1">
      <c r="A39" s="113" t="str">
        <f>IF(O39=0,"",依頼書!L$3&amp;"-33")</f>
        <v/>
      </c>
      <c r="B39" s="110"/>
      <c r="C39" s="108" t="str">
        <f t="shared" si="4"/>
        <v/>
      </c>
      <c r="D39" s="108" t="str">
        <f t="shared" si="2"/>
        <v/>
      </c>
      <c r="E39" s="112" t="str">
        <f t="shared" si="0"/>
        <v/>
      </c>
      <c r="F39" s="110"/>
      <c r="G39" s="110"/>
      <c r="H39" s="110"/>
      <c r="I39" s="106" t="str">
        <f>IF(依頼書!B59="","",依頼書!B59)</f>
        <v/>
      </c>
      <c r="J39" s="112" t="str">
        <f t="shared" si="3"/>
        <v/>
      </c>
      <c r="K39" s="112" t="str">
        <f t="shared" si="1"/>
        <v/>
      </c>
      <c r="L39" s="110"/>
      <c r="M39" s="110"/>
      <c r="N39" s="105">
        <f>依頼書!O59</f>
        <v>0</v>
      </c>
      <c r="O39" s="105">
        <f>依頼書!G59</f>
        <v>0</v>
      </c>
      <c r="P39" s="105">
        <f>依頼書!D59</f>
        <v>0</v>
      </c>
      <c r="Q39" s="105">
        <f>依頼書!F59</f>
        <v>0</v>
      </c>
      <c r="R39" s="105"/>
      <c r="S39" s="105"/>
      <c r="T39" s="105"/>
      <c r="U39" s="105"/>
    </row>
    <row r="40" spans="1:21" s="111" customFormat="1">
      <c r="A40" s="113" t="str">
        <f>IF(O40=0,"",依頼書!L$3&amp;"-34")</f>
        <v/>
      </c>
      <c r="B40" s="110"/>
      <c r="C40" s="108" t="str">
        <f t="shared" si="4"/>
        <v/>
      </c>
      <c r="D40" s="108" t="str">
        <f t="shared" si="2"/>
        <v/>
      </c>
      <c r="E40" s="112" t="str">
        <f t="shared" si="0"/>
        <v/>
      </c>
      <c r="F40" s="110"/>
      <c r="G40" s="110"/>
      <c r="H40" s="110"/>
      <c r="I40" s="106" t="str">
        <f>IF(依頼書!B60="","",依頼書!B60)</f>
        <v/>
      </c>
      <c r="J40" s="112" t="str">
        <f t="shared" si="3"/>
        <v/>
      </c>
      <c r="K40" s="112" t="str">
        <f t="shared" si="1"/>
        <v/>
      </c>
      <c r="L40" s="110"/>
      <c r="M40" s="110"/>
      <c r="N40" s="105">
        <f>依頼書!O60</f>
        <v>0</v>
      </c>
      <c r="O40" s="105">
        <f>依頼書!G60</f>
        <v>0</v>
      </c>
      <c r="P40" s="105">
        <f>依頼書!D60</f>
        <v>0</v>
      </c>
      <c r="Q40" s="105">
        <f>依頼書!F60</f>
        <v>0</v>
      </c>
      <c r="R40" s="105"/>
      <c r="S40" s="105"/>
      <c r="T40" s="105"/>
      <c r="U40" s="105"/>
    </row>
    <row r="41" spans="1:21" s="111" customFormat="1">
      <c r="A41" s="113" t="str">
        <f>IF(O41=0,"",依頼書!L$3&amp;"-35")</f>
        <v/>
      </c>
      <c r="B41" s="110"/>
      <c r="C41" s="108" t="str">
        <f t="shared" si="4"/>
        <v/>
      </c>
      <c r="D41" s="108" t="str">
        <f t="shared" si="2"/>
        <v/>
      </c>
      <c r="E41" s="112" t="str">
        <f t="shared" si="0"/>
        <v/>
      </c>
      <c r="F41" s="110"/>
      <c r="G41" s="110"/>
      <c r="H41" s="110"/>
      <c r="I41" s="106" t="str">
        <f>IF(依頼書!B61="","",依頼書!B61)</f>
        <v/>
      </c>
      <c r="J41" s="112" t="str">
        <f t="shared" si="3"/>
        <v/>
      </c>
      <c r="K41" s="112" t="str">
        <f t="shared" si="1"/>
        <v/>
      </c>
      <c r="L41" s="110"/>
      <c r="M41" s="110"/>
      <c r="N41" s="105">
        <f>依頼書!O61</f>
        <v>0</v>
      </c>
      <c r="O41" s="105">
        <f>依頼書!G61</f>
        <v>0</v>
      </c>
      <c r="P41" s="105">
        <f>依頼書!D61</f>
        <v>0</v>
      </c>
      <c r="Q41" s="105">
        <f>依頼書!F61</f>
        <v>0</v>
      </c>
      <c r="R41" s="105"/>
      <c r="S41" s="105"/>
      <c r="T41" s="105"/>
      <c r="U41" s="105"/>
    </row>
    <row r="42" spans="1:21" s="111" customFormat="1">
      <c r="A42" s="113" t="str">
        <f>IF(O42=0,"",依頼書!L$3&amp;"-36")</f>
        <v/>
      </c>
      <c r="B42" s="110"/>
      <c r="C42" s="108" t="str">
        <f t="shared" si="4"/>
        <v/>
      </c>
      <c r="D42" s="108" t="str">
        <f t="shared" si="2"/>
        <v/>
      </c>
      <c r="E42" s="112" t="str">
        <f t="shared" si="0"/>
        <v/>
      </c>
      <c r="F42" s="110"/>
      <c r="G42" s="110"/>
      <c r="H42" s="110"/>
      <c r="I42" s="106" t="str">
        <f>IF(依頼書!B62="","",依頼書!B62)</f>
        <v/>
      </c>
      <c r="J42" s="112" t="str">
        <f t="shared" si="3"/>
        <v/>
      </c>
      <c r="K42" s="112" t="str">
        <f t="shared" si="1"/>
        <v/>
      </c>
      <c r="L42" s="110"/>
      <c r="M42" s="110"/>
      <c r="N42" s="105">
        <f>依頼書!O62</f>
        <v>0</v>
      </c>
      <c r="O42" s="105">
        <f>依頼書!G62</f>
        <v>0</v>
      </c>
      <c r="P42" s="105">
        <f>依頼書!D62</f>
        <v>0</v>
      </c>
      <c r="Q42" s="105">
        <f>依頼書!F62</f>
        <v>0</v>
      </c>
      <c r="R42" s="105"/>
      <c r="S42" s="105"/>
      <c r="T42" s="105"/>
      <c r="U42" s="105"/>
    </row>
    <row r="43" spans="1:21" s="111" customFormat="1">
      <c r="A43" s="113" t="str">
        <f>IF(O43=0,"",依頼書!L$3&amp;"-37")</f>
        <v/>
      </c>
      <c r="B43" s="110"/>
      <c r="C43" s="108" t="str">
        <f t="shared" si="4"/>
        <v/>
      </c>
      <c r="D43" s="108" t="str">
        <f t="shared" si="2"/>
        <v/>
      </c>
      <c r="E43" s="112" t="str">
        <f t="shared" si="0"/>
        <v/>
      </c>
      <c r="F43" s="110"/>
      <c r="G43" s="110"/>
      <c r="H43" s="110"/>
      <c r="I43" s="106" t="str">
        <f>IF(依頼書!B63="","",依頼書!B63)</f>
        <v/>
      </c>
      <c r="J43" s="112" t="str">
        <f t="shared" si="3"/>
        <v/>
      </c>
      <c r="K43" s="112" t="str">
        <f t="shared" si="1"/>
        <v/>
      </c>
      <c r="L43" s="110"/>
      <c r="M43" s="110"/>
      <c r="N43" s="105">
        <f>依頼書!O63</f>
        <v>0</v>
      </c>
      <c r="O43" s="105">
        <f>依頼書!G63</f>
        <v>0</v>
      </c>
      <c r="P43" s="105">
        <f>依頼書!D63</f>
        <v>0</v>
      </c>
      <c r="Q43" s="105">
        <f>依頼書!F63</f>
        <v>0</v>
      </c>
      <c r="R43" s="105"/>
      <c r="S43" s="105"/>
      <c r="T43" s="105"/>
      <c r="U43" s="105"/>
    </row>
    <row r="44" spans="1:21" s="111" customFormat="1">
      <c r="A44" s="113" t="str">
        <f>IF(O44=0,"",依頼書!L$3&amp;"-38")</f>
        <v/>
      </c>
      <c r="B44" s="110"/>
      <c r="C44" s="108" t="str">
        <f t="shared" si="4"/>
        <v/>
      </c>
      <c r="D44" s="108" t="str">
        <f t="shared" si="2"/>
        <v/>
      </c>
      <c r="E44" s="112" t="str">
        <f t="shared" si="0"/>
        <v/>
      </c>
      <c r="F44" s="110"/>
      <c r="G44" s="110"/>
      <c r="H44" s="110"/>
      <c r="I44" s="106" t="str">
        <f>IF(依頼書!B64="","",依頼書!B64)</f>
        <v/>
      </c>
      <c r="J44" s="112" t="str">
        <f t="shared" si="3"/>
        <v/>
      </c>
      <c r="K44" s="112" t="str">
        <f t="shared" si="1"/>
        <v/>
      </c>
      <c r="L44" s="110"/>
      <c r="M44" s="110"/>
      <c r="N44" s="105">
        <f>依頼書!O64</f>
        <v>0</v>
      </c>
      <c r="O44" s="105">
        <f>依頼書!G64</f>
        <v>0</v>
      </c>
      <c r="P44" s="105">
        <f>依頼書!D64</f>
        <v>0</v>
      </c>
      <c r="Q44" s="105">
        <f>依頼書!F64</f>
        <v>0</v>
      </c>
      <c r="R44" s="105"/>
      <c r="S44" s="105"/>
      <c r="T44" s="105"/>
      <c r="U44" s="105"/>
    </row>
    <row r="45" spans="1:21" s="111" customFormat="1">
      <c r="A45" s="113" t="str">
        <f>IF(O45=0,"",依頼書!L$3&amp;"-39")</f>
        <v/>
      </c>
      <c r="B45" s="110"/>
      <c r="C45" s="108" t="str">
        <f t="shared" si="4"/>
        <v/>
      </c>
      <c r="D45" s="108" t="str">
        <f t="shared" si="2"/>
        <v/>
      </c>
      <c r="E45" s="112" t="str">
        <f t="shared" si="0"/>
        <v/>
      </c>
      <c r="F45" s="110"/>
      <c r="G45" s="110"/>
      <c r="H45" s="110"/>
      <c r="I45" s="106" t="str">
        <f>IF(依頼書!B65="","",依頼書!B65)</f>
        <v/>
      </c>
      <c r="J45" s="112" t="str">
        <f t="shared" si="3"/>
        <v/>
      </c>
      <c r="K45" s="112" t="str">
        <f t="shared" si="1"/>
        <v/>
      </c>
      <c r="L45" s="110"/>
      <c r="M45" s="110"/>
      <c r="N45" s="105">
        <f>依頼書!O65</f>
        <v>0</v>
      </c>
      <c r="O45" s="105">
        <f>依頼書!G65</f>
        <v>0</v>
      </c>
      <c r="P45" s="105">
        <f>依頼書!D65</f>
        <v>0</v>
      </c>
      <c r="Q45" s="105">
        <f>依頼書!F65</f>
        <v>0</v>
      </c>
      <c r="R45" s="105"/>
      <c r="S45" s="105"/>
      <c r="T45" s="105"/>
      <c r="U45" s="105"/>
    </row>
    <row r="46" spans="1:21" s="111" customFormat="1">
      <c r="A46" s="113" t="str">
        <f>IF(O46=0,"",依頼書!L$3&amp;"-40")</f>
        <v/>
      </c>
      <c r="B46" s="110"/>
      <c r="C46" s="108" t="str">
        <f t="shared" si="4"/>
        <v/>
      </c>
      <c r="D46" s="108" t="str">
        <f t="shared" si="2"/>
        <v/>
      </c>
      <c r="E46" s="112" t="str">
        <f t="shared" si="0"/>
        <v/>
      </c>
      <c r="F46" s="110"/>
      <c r="G46" s="110"/>
      <c r="H46" s="110"/>
      <c r="I46" s="106" t="str">
        <f>IF(依頼書!B66="","",依頼書!B66)</f>
        <v/>
      </c>
      <c r="J46" s="112" t="str">
        <f t="shared" si="3"/>
        <v/>
      </c>
      <c r="K46" s="112" t="str">
        <f t="shared" si="1"/>
        <v/>
      </c>
      <c r="L46" s="110"/>
      <c r="M46" s="110"/>
      <c r="N46" s="105">
        <f>依頼書!O66</f>
        <v>0</v>
      </c>
      <c r="O46" s="105">
        <f>依頼書!G66</f>
        <v>0</v>
      </c>
      <c r="P46" s="105">
        <f>依頼書!D66</f>
        <v>0</v>
      </c>
      <c r="Q46" s="105">
        <f>依頼書!F66</f>
        <v>0</v>
      </c>
      <c r="R46" s="105"/>
      <c r="S46" s="105"/>
      <c r="T46" s="105"/>
      <c r="U46" s="105"/>
    </row>
    <row r="47" spans="1:21" s="111" customFormat="1">
      <c r="A47" s="113" t="str">
        <f>IF(O47=0,"",依頼書!L$3&amp;"-41")</f>
        <v/>
      </c>
      <c r="B47" s="110"/>
      <c r="C47" s="108" t="str">
        <f t="shared" si="4"/>
        <v/>
      </c>
      <c r="D47" s="108" t="str">
        <f t="shared" si="2"/>
        <v/>
      </c>
      <c r="E47" s="112" t="str">
        <f t="shared" si="0"/>
        <v/>
      </c>
      <c r="F47" s="110"/>
      <c r="G47" s="110"/>
      <c r="H47" s="110"/>
      <c r="I47" s="106" t="str">
        <f>IF(依頼書!B67="","",依頼書!B67)</f>
        <v/>
      </c>
      <c r="J47" s="112" t="str">
        <f t="shared" si="3"/>
        <v/>
      </c>
      <c r="K47" s="112" t="str">
        <f t="shared" si="1"/>
        <v/>
      </c>
      <c r="L47" s="110"/>
      <c r="M47" s="110"/>
      <c r="N47" s="105">
        <f>依頼書!O67</f>
        <v>0</v>
      </c>
      <c r="O47" s="105">
        <f>依頼書!G67</f>
        <v>0</v>
      </c>
      <c r="P47" s="105">
        <f>依頼書!D67</f>
        <v>0</v>
      </c>
      <c r="Q47" s="105">
        <f>依頼書!F67</f>
        <v>0</v>
      </c>
      <c r="R47" s="105"/>
      <c r="S47" s="105"/>
      <c r="T47" s="105"/>
      <c r="U47" s="105"/>
    </row>
    <row r="48" spans="1:21" s="111" customFormat="1">
      <c r="A48" s="113" t="str">
        <f>IF(O48=0,"",依頼書!L$3&amp;"-42")</f>
        <v/>
      </c>
      <c r="B48" s="110"/>
      <c r="C48" s="108" t="str">
        <f t="shared" si="4"/>
        <v/>
      </c>
      <c r="D48" s="108" t="str">
        <f t="shared" si="2"/>
        <v/>
      </c>
      <c r="E48" s="112" t="str">
        <f t="shared" si="0"/>
        <v/>
      </c>
      <c r="F48" s="110"/>
      <c r="G48" s="110"/>
      <c r="H48" s="110"/>
      <c r="I48" s="106" t="str">
        <f>IF(依頼書!B68="","",依頼書!B68)</f>
        <v/>
      </c>
      <c r="J48" s="112" t="str">
        <f t="shared" si="3"/>
        <v/>
      </c>
      <c r="K48" s="112" t="str">
        <f t="shared" si="1"/>
        <v/>
      </c>
      <c r="L48" s="110"/>
      <c r="M48" s="110"/>
      <c r="N48" s="105">
        <f>依頼書!O68</f>
        <v>0</v>
      </c>
      <c r="O48" s="105">
        <f>依頼書!G68</f>
        <v>0</v>
      </c>
      <c r="P48" s="105">
        <f>依頼書!D68</f>
        <v>0</v>
      </c>
      <c r="Q48" s="105">
        <f>依頼書!F68</f>
        <v>0</v>
      </c>
      <c r="R48" s="105"/>
      <c r="S48" s="105"/>
      <c r="T48" s="105"/>
      <c r="U48" s="105"/>
    </row>
    <row r="49" spans="1:21" s="111" customFormat="1">
      <c r="A49" s="113" t="str">
        <f>IF(O49=0,"",依頼書!L$3&amp;"-43")</f>
        <v/>
      </c>
      <c r="B49" s="110"/>
      <c r="C49" s="108" t="str">
        <f t="shared" si="4"/>
        <v/>
      </c>
      <c r="D49" s="108" t="str">
        <f t="shared" si="2"/>
        <v/>
      </c>
      <c r="E49" s="112" t="str">
        <f t="shared" si="0"/>
        <v/>
      </c>
      <c r="F49" s="110"/>
      <c r="G49" s="110"/>
      <c r="H49" s="110"/>
      <c r="I49" s="106" t="str">
        <f>IF(依頼書!B69="","",依頼書!B69)</f>
        <v/>
      </c>
      <c r="J49" s="112" t="str">
        <f t="shared" si="3"/>
        <v/>
      </c>
      <c r="K49" s="112" t="str">
        <f t="shared" si="1"/>
        <v/>
      </c>
      <c r="L49" s="110"/>
      <c r="M49" s="110"/>
      <c r="N49" s="105">
        <f>依頼書!O69</f>
        <v>0</v>
      </c>
      <c r="O49" s="105">
        <f>依頼書!G69</f>
        <v>0</v>
      </c>
      <c r="P49" s="105">
        <f>依頼書!D69</f>
        <v>0</v>
      </c>
      <c r="Q49" s="105">
        <f>依頼書!F69</f>
        <v>0</v>
      </c>
      <c r="R49" s="105"/>
      <c r="S49" s="105"/>
      <c r="T49" s="105"/>
      <c r="U49" s="105"/>
    </row>
    <row r="50" spans="1:21" s="111" customFormat="1">
      <c r="A50" s="113" t="str">
        <f>IF(O50=0,"",依頼書!L$3&amp;"-44")</f>
        <v/>
      </c>
      <c r="B50" s="110"/>
      <c r="C50" s="108" t="str">
        <f t="shared" si="4"/>
        <v/>
      </c>
      <c r="D50" s="108" t="str">
        <f t="shared" si="2"/>
        <v/>
      </c>
      <c r="E50" s="112" t="str">
        <f t="shared" si="0"/>
        <v/>
      </c>
      <c r="F50" s="110"/>
      <c r="G50" s="110"/>
      <c r="H50" s="110"/>
      <c r="I50" s="106" t="str">
        <f>IF(依頼書!B70="","",依頼書!B70)</f>
        <v/>
      </c>
      <c r="J50" s="112" t="str">
        <f t="shared" si="3"/>
        <v/>
      </c>
      <c r="K50" s="112" t="str">
        <f t="shared" si="1"/>
        <v/>
      </c>
      <c r="L50" s="110"/>
      <c r="M50" s="110"/>
      <c r="N50" s="105">
        <f>依頼書!O70</f>
        <v>0</v>
      </c>
      <c r="O50" s="105">
        <f>依頼書!G70</f>
        <v>0</v>
      </c>
      <c r="P50" s="105">
        <f>依頼書!D70</f>
        <v>0</v>
      </c>
      <c r="Q50" s="105">
        <f>依頼書!F70</f>
        <v>0</v>
      </c>
      <c r="R50" s="105"/>
      <c r="S50" s="105"/>
      <c r="T50" s="105"/>
      <c r="U50" s="105"/>
    </row>
    <row r="51" spans="1:21" s="111" customFormat="1">
      <c r="A51" s="113" t="str">
        <f>IF(O51=0,"",依頼書!L$3&amp;"-45")</f>
        <v/>
      </c>
      <c r="B51" s="110"/>
      <c r="C51" s="108" t="str">
        <f t="shared" si="4"/>
        <v/>
      </c>
      <c r="D51" s="108" t="str">
        <f t="shared" si="2"/>
        <v/>
      </c>
      <c r="E51" s="112" t="str">
        <f t="shared" si="0"/>
        <v/>
      </c>
      <c r="F51" s="110"/>
      <c r="G51" s="110"/>
      <c r="H51" s="110"/>
      <c r="I51" s="106" t="str">
        <f>IF(依頼書!B71="","",依頼書!B71)</f>
        <v/>
      </c>
      <c r="J51" s="112" t="str">
        <f t="shared" si="3"/>
        <v/>
      </c>
      <c r="K51" s="112" t="str">
        <f t="shared" si="1"/>
        <v/>
      </c>
      <c r="L51" s="110"/>
      <c r="M51" s="110"/>
      <c r="N51" s="105">
        <f>依頼書!O71</f>
        <v>0</v>
      </c>
      <c r="O51" s="105">
        <f>依頼書!G71</f>
        <v>0</v>
      </c>
      <c r="P51" s="105">
        <f>依頼書!D71</f>
        <v>0</v>
      </c>
      <c r="Q51" s="105">
        <f>依頼書!F71</f>
        <v>0</v>
      </c>
      <c r="R51" s="105"/>
      <c r="S51" s="105"/>
      <c r="T51" s="105"/>
      <c r="U51" s="105"/>
    </row>
    <row r="52" spans="1:21" s="111" customFormat="1">
      <c r="A52" s="113" t="str">
        <f>IF(O52=0,"",依頼書!L$3&amp;"-46")</f>
        <v/>
      </c>
      <c r="B52" s="110"/>
      <c r="C52" s="108" t="str">
        <f t="shared" si="4"/>
        <v/>
      </c>
      <c r="D52" s="108" t="str">
        <f t="shared" si="2"/>
        <v/>
      </c>
      <c r="E52" s="112" t="str">
        <f t="shared" si="0"/>
        <v/>
      </c>
      <c r="F52" s="110"/>
      <c r="G52" s="110"/>
      <c r="H52" s="110"/>
      <c r="I52" s="106" t="str">
        <f>IF(依頼書!B72="","",依頼書!B72)</f>
        <v/>
      </c>
      <c r="J52" s="112" t="str">
        <f t="shared" si="3"/>
        <v/>
      </c>
      <c r="K52" s="112" t="str">
        <f t="shared" si="1"/>
        <v/>
      </c>
      <c r="L52" s="110"/>
      <c r="M52" s="110"/>
      <c r="N52" s="105">
        <f>依頼書!O72</f>
        <v>0</v>
      </c>
      <c r="O52" s="105">
        <f>依頼書!G72</f>
        <v>0</v>
      </c>
      <c r="P52" s="105">
        <f>依頼書!D72</f>
        <v>0</v>
      </c>
      <c r="Q52" s="105">
        <f>依頼書!F72</f>
        <v>0</v>
      </c>
      <c r="R52" s="105"/>
      <c r="S52" s="105"/>
      <c r="T52" s="105"/>
      <c r="U52" s="105"/>
    </row>
    <row r="53" spans="1:21" s="111" customFormat="1">
      <c r="A53" s="113" t="str">
        <f>IF(O53=0,"",依頼書!L$3&amp;"-47")</f>
        <v/>
      </c>
      <c r="B53" s="110"/>
      <c r="C53" s="108" t="str">
        <f t="shared" si="4"/>
        <v/>
      </c>
      <c r="D53" s="108" t="str">
        <f t="shared" si="2"/>
        <v/>
      </c>
      <c r="E53" s="112" t="str">
        <f t="shared" si="0"/>
        <v/>
      </c>
      <c r="F53" s="110"/>
      <c r="G53" s="110"/>
      <c r="H53" s="110"/>
      <c r="I53" s="106" t="str">
        <f>IF(依頼書!B73="","",依頼書!B73)</f>
        <v/>
      </c>
      <c r="J53" s="112" t="str">
        <f t="shared" si="3"/>
        <v/>
      </c>
      <c r="K53" s="112" t="str">
        <f t="shared" si="1"/>
        <v/>
      </c>
      <c r="L53" s="110"/>
      <c r="M53" s="110"/>
      <c r="N53" s="105">
        <f>依頼書!O73</f>
        <v>0</v>
      </c>
      <c r="O53" s="105">
        <f>依頼書!G73</f>
        <v>0</v>
      </c>
      <c r="P53" s="105">
        <f>依頼書!D73</f>
        <v>0</v>
      </c>
      <c r="Q53" s="105">
        <f>依頼書!F73</f>
        <v>0</v>
      </c>
      <c r="R53" s="105"/>
      <c r="S53" s="105"/>
      <c r="T53" s="105"/>
      <c r="U53" s="105"/>
    </row>
    <row r="54" spans="1:21" s="111" customFormat="1">
      <c r="A54" s="113" t="str">
        <f>IF(O54=0,"",依頼書!L$3&amp;"-48")</f>
        <v/>
      </c>
      <c r="B54" s="110"/>
      <c r="C54" s="108" t="str">
        <f t="shared" si="4"/>
        <v/>
      </c>
      <c r="D54" s="108" t="str">
        <f t="shared" si="2"/>
        <v/>
      </c>
      <c r="E54" s="112" t="str">
        <f t="shared" si="0"/>
        <v/>
      </c>
      <c r="F54" s="110"/>
      <c r="G54" s="110"/>
      <c r="H54" s="110"/>
      <c r="I54" s="106" t="str">
        <f>IF(依頼書!B74="","",依頼書!B74)</f>
        <v/>
      </c>
      <c r="J54" s="112" t="str">
        <f t="shared" si="3"/>
        <v/>
      </c>
      <c r="K54" s="112" t="str">
        <f t="shared" si="1"/>
        <v/>
      </c>
      <c r="L54" s="110"/>
      <c r="M54" s="110"/>
      <c r="N54" s="105">
        <f>依頼書!O74</f>
        <v>0</v>
      </c>
      <c r="O54" s="105">
        <f>依頼書!G74</f>
        <v>0</v>
      </c>
      <c r="P54" s="105">
        <f>依頼書!D74</f>
        <v>0</v>
      </c>
      <c r="Q54" s="105">
        <f>依頼書!F74</f>
        <v>0</v>
      </c>
      <c r="R54" s="105"/>
      <c r="S54" s="105"/>
      <c r="T54" s="105"/>
      <c r="U54" s="105"/>
    </row>
    <row r="55" spans="1:21" s="111" customFormat="1">
      <c r="A55" s="113" t="str">
        <f>IF(O55=0,"",依頼書!L$3&amp;"-49")</f>
        <v/>
      </c>
      <c r="B55" s="110"/>
      <c r="C55" s="108" t="str">
        <f t="shared" si="4"/>
        <v/>
      </c>
      <c r="D55" s="108" t="str">
        <f t="shared" si="2"/>
        <v/>
      </c>
      <c r="E55" s="112" t="str">
        <f t="shared" si="0"/>
        <v/>
      </c>
      <c r="F55" s="110"/>
      <c r="G55" s="110"/>
      <c r="H55" s="110"/>
      <c r="I55" s="106" t="str">
        <f>IF(依頼書!B75="","",依頼書!B75)</f>
        <v/>
      </c>
      <c r="J55" s="112" t="str">
        <f t="shared" si="3"/>
        <v/>
      </c>
      <c r="K55" s="112" t="str">
        <f t="shared" si="1"/>
        <v/>
      </c>
      <c r="L55" s="110"/>
      <c r="M55" s="110"/>
      <c r="N55" s="105">
        <f>依頼書!O75</f>
        <v>0</v>
      </c>
      <c r="O55" s="105">
        <f>依頼書!G75</f>
        <v>0</v>
      </c>
      <c r="P55" s="105">
        <f>依頼書!D75</f>
        <v>0</v>
      </c>
      <c r="Q55" s="105">
        <f>依頼書!F75</f>
        <v>0</v>
      </c>
      <c r="R55" s="105"/>
      <c r="S55" s="105"/>
      <c r="T55" s="105"/>
      <c r="U55" s="105"/>
    </row>
    <row r="56" spans="1:21" s="111" customFormat="1">
      <c r="A56" s="113" t="str">
        <f>IF(O56=0,"",依頼書!L$3&amp;"-50")</f>
        <v/>
      </c>
      <c r="B56" s="110"/>
      <c r="C56" s="108" t="str">
        <f t="shared" si="4"/>
        <v/>
      </c>
      <c r="D56" s="108" t="str">
        <f t="shared" si="2"/>
        <v/>
      </c>
      <c r="E56" s="112" t="str">
        <f t="shared" si="0"/>
        <v/>
      </c>
      <c r="F56" s="110"/>
      <c r="G56" s="110"/>
      <c r="H56" s="110"/>
      <c r="I56" s="106" t="str">
        <f>IF(依頼書!B76="","",依頼書!B76)</f>
        <v/>
      </c>
      <c r="J56" s="112" t="str">
        <f t="shared" si="3"/>
        <v/>
      </c>
      <c r="K56" s="112" t="str">
        <f t="shared" si="1"/>
        <v/>
      </c>
      <c r="L56" s="110"/>
      <c r="M56" s="110"/>
      <c r="N56" s="105">
        <f>依頼書!O76</f>
        <v>0</v>
      </c>
      <c r="O56" s="105">
        <f>依頼書!G76</f>
        <v>0</v>
      </c>
      <c r="P56" s="105">
        <f>依頼書!D76</f>
        <v>0</v>
      </c>
      <c r="Q56" s="105">
        <f>依頼書!F76</f>
        <v>0</v>
      </c>
      <c r="R56" s="105"/>
      <c r="S56" s="105"/>
      <c r="T56" s="105"/>
      <c r="U56" s="105"/>
    </row>
    <row r="57" spans="1:21" s="111" customFormat="1">
      <c r="A57" s="113" t="str">
        <f>IF(O57=0,"",依頼書!L$3&amp;"-51")</f>
        <v/>
      </c>
      <c r="B57" s="110"/>
      <c r="C57" s="108" t="str">
        <f t="shared" si="4"/>
        <v/>
      </c>
      <c r="D57" s="108" t="str">
        <f t="shared" si="2"/>
        <v/>
      </c>
      <c r="E57" s="112" t="str">
        <f t="shared" si="0"/>
        <v/>
      </c>
      <c r="F57" s="110"/>
      <c r="G57" s="110"/>
      <c r="H57" s="110"/>
      <c r="I57" s="106" t="str">
        <f>IF(依頼書!B77="","",依頼書!B77)</f>
        <v/>
      </c>
      <c r="J57" s="112" t="str">
        <f t="shared" si="3"/>
        <v/>
      </c>
      <c r="K57" s="112" t="str">
        <f t="shared" si="1"/>
        <v/>
      </c>
      <c r="L57" s="110"/>
      <c r="M57" s="110"/>
      <c r="N57" s="105">
        <f>依頼書!O77</f>
        <v>0</v>
      </c>
      <c r="O57" s="105">
        <f>依頼書!G77</f>
        <v>0</v>
      </c>
      <c r="P57" s="105">
        <f>依頼書!D77</f>
        <v>0</v>
      </c>
      <c r="Q57" s="105">
        <f>依頼書!F77</f>
        <v>0</v>
      </c>
      <c r="R57" s="105"/>
      <c r="S57" s="105"/>
      <c r="T57" s="105"/>
      <c r="U57" s="105"/>
    </row>
    <row r="58" spans="1:21" s="111" customFormat="1">
      <c r="A58" s="113" t="str">
        <f>IF(O58=0,"",依頼書!L$3&amp;"-52")</f>
        <v/>
      </c>
      <c r="B58" s="110"/>
      <c r="C58" s="108" t="str">
        <f t="shared" si="4"/>
        <v/>
      </c>
      <c r="D58" s="108" t="str">
        <f t="shared" si="2"/>
        <v/>
      </c>
      <c r="E58" s="112" t="str">
        <f t="shared" si="0"/>
        <v/>
      </c>
      <c r="F58" s="110"/>
      <c r="G58" s="110"/>
      <c r="H58" s="110"/>
      <c r="I58" s="106" t="str">
        <f>IF(依頼書!B78="","",依頼書!B78)</f>
        <v/>
      </c>
      <c r="J58" s="112" t="str">
        <f t="shared" si="3"/>
        <v/>
      </c>
      <c r="K58" s="112" t="str">
        <f t="shared" si="1"/>
        <v/>
      </c>
      <c r="L58" s="110"/>
      <c r="M58" s="110"/>
      <c r="N58" s="105">
        <f>依頼書!O78</f>
        <v>0</v>
      </c>
      <c r="O58" s="105">
        <f>依頼書!G78</f>
        <v>0</v>
      </c>
      <c r="P58" s="105">
        <f>依頼書!D78</f>
        <v>0</v>
      </c>
      <c r="Q58" s="105">
        <f>依頼書!F78</f>
        <v>0</v>
      </c>
      <c r="R58" s="105"/>
      <c r="S58" s="105"/>
      <c r="T58" s="105"/>
      <c r="U58" s="105"/>
    </row>
    <row r="59" spans="1:21" s="111" customFormat="1">
      <c r="A59" s="113" t="str">
        <f>IF(O59=0,"",依頼書!L$3&amp;"-53")</f>
        <v/>
      </c>
      <c r="B59" s="110"/>
      <c r="C59" s="108" t="str">
        <f t="shared" si="4"/>
        <v/>
      </c>
      <c r="D59" s="108" t="str">
        <f t="shared" si="2"/>
        <v/>
      </c>
      <c r="E59" s="112" t="str">
        <f t="shared" si="0"/>
        <v/>
      </c>
      <c r="F59" s="110"/>
      <c r="G59" s="110"/>
      <c r="H59" s="110"/>
      <c r="I59" s="106" t="str">
        <f>IF(依頼書!B79="","",依頼書!B79)</f>
        <v/>
      </c>
      <c r="J59" s="112" t="str">
        <f t="shared" si="3"/>
        <v/>
      </c>
      <c r="K59" s="112" t="str">
        <f t="shared" si="1"/>
        <v/>
      </c>
      <c r="L59" s="110"/>
      <c r="M59" s="110"/>
      <c r="N59" s="105">
        <f>依頼書!O79</f>
        <v>0</v>
      </c>
      <c r="O59" s="105">
        <f>依頼書!G79</f>
        <v>0</v>
      </c>
      <c r="P59" s="105">
        <f>依頼書!D79</f>
        <v>0</v>
      </c>
      <c r="Q59" s="105">
        <f>依頼書!F79</f>
        <v>0</v>
      </c>
      <c r="R59" s="105"/>
      <c r="S59" s="105"/>
      <c r="T59" s="105"/>
      <c r="U59" s="105"/>
    </row>
    <row r="60" spans="1:21" s="111" customFormat="1">
      <c r="A60" s="113" t="str">
        <f>IF(O60=0,"",依頼書!L$3&amp;"-54")</f>
        <v/>
      </c>
      <c r="B60" s="110"/>
      <c r="C60" s="108" t="str">
        <f t="shared" si="4"/>
        <v/>
      </c>
      <c r="D60" s="108" t="str">
        <f t="shared" si="2"/>
        <v/>
      </c>
      <c r="E60" s="112" t="str">
        <f t="shared" si="0"/>
        <v/>
      </c>
      <c r="F60" s="110"/>
      <c r="G60" s="110"/>
      <c r="H60" s="110"/>
      <c r="I60" s="106" t="str">
        <f>IF(依頼書!B80="","",依頼書!B80)</f>
        <v/>
      </c>
      <c r="J60" s="112" t="str">
        <f t="shared" si="3"/>
        <v/>
      </c>
      <c r="K60" s="112" t="str">
        <f t="shared" si="1"/>
        <v/>
      </c>
      <c r="L60" s="110"/>
      <c r="M60" s="110"/>
      <c r="N60" s="105">
        <f>依頼書!O80</f>
        <v>0</v>
      </c>
      <c r="O60" s="105">
        <f>依頼書!G80</f>
        <v>0</v>
      </c>
      <c r="P60" s="105">
        <f>依頼書!D80</f>
        <v>0</v>
      </c>
      <c r="Q60" s="105">
        <f>依頼書!F80</f>
        <v>0</v>
      </c>
      <c r="R60" s="105"/>
      <c r="S60" s="105"/>
      <c r="T60" s="105"/>
      <c r="U60" s="105"/>
    </row>
    <row r="61" spans="1:21" s="111" customFormat="1">
      <c r="A61" s="113" t="str">
        <f>IF(O61=0,"",依頼書!L$3&amp;"-55")</f>
        <v/>
      </c>
      <c r="B61" s="110"/>
      <c r="C61" s="108" t="str">
        <f t="shared" si="4"/>
        <v/>
      </c>
      <c r="D61" s="108" t="str">
        <f t="shared" si="2"/>
        <v/>
      </c>
      <c r="E61" s="112" t="str">
        <f t="shared" si="0"/>
        <v/>
      </c>
      <c r="F61" s="110"/>
      <c r="G61" s="110"/>
      <c r="H61" s="110"/>
      <c r="I61" s="106" t="str">
        <f>IF(依頼書!B81="","",依頼書!B81)</f>
        <v/>
      </c>
      <c r="J61" s="112" t="str">
        <f t="shared" si="3"/>
        <v/>
      </c>
      <c r="K61" s="112" t="str">
        <f t="shared" si="1"/>
        <v/>
      </c>
      <c r="L61" s="110"/>
      <c r="M61" s="110"/>
      <c r="N61" s="105">
        <f>依頼書!O81</f>
        <v>0</v>
      </c>
      <c r="O61" s="105">
        <f>依頼書!G81</f>
        <v>0</v>
      </c>
      <c r="P61" s="105">
        <f>依頼書!D81</f>
        <v>0</v>
      </c>
      <c r="Q61" s="105">
        <f>依頼書!F81</f>
        <v>0</v>
      </c>
      <c r="R61" s="105"/>
      <c r="S61" s="105"/>
      <c r="T61" s="105"/>
      <c r="U61" s="105"/>
    </row>
    <row r="62" spans="1:21" s="111" customFormat="1">
      <c r="A62" s="113" t="str">
        <f>IF(O62=0,"",依頼書!L$3&amp;"-56")</f>
        <v/>
      </c>
      <c r="B62" s="110"/>
      <c r="C62" s="108" t="str">
        <f t="shared" si="4"/>
        <v/>
      </c>
      <c r="D62" s="108" t="str">
        <f t="shared" si="2"/>
        <v/>
      </c>
      <c r="E62" s="112" t="str">
        <f t="shared" si="0"/>
        <v/>
      </c>
      <c r="F62" s="110"/>
      <c r="G62" s="110"/>
      <c r="H62" s="110"/>
      <c r="I62" s="106" t="str">
        <f>IF(依頼書!B82="","",依頼書!B82)</f>
        <v/>
      </c>
      <c r="J62" s="112" t="str">
        <f t="shared" si="3"/>
        <v/>
      </c>
      <c r="K62" s="112" t="str">
        <f t="shared" si="1"/>
        <v/>
      </c>
      <c r="L62" s="110"/>
      <c r="M62" s="110"/>
      <c r="N62" s="105">
        <f>依頼書!O82</f>
        <v>0</v>
      </c>
      <c r="O62" s="105">
        <f>依頼書!G82</f>
        <v>0</v>
      </c>
      <c r="P62" s="105">
        <f>依頼書!D82</f>
        <v>0</v>
      </c>
      <c r="Q62" s="105">
        <f>依頼書!F82</f>
        <v>0</v>
      </c>
      <c r="R62" s="105"/>
      <c r="S62" s="105"/>
      <c r="T62" s="105"/>
      <c r="U62" s="105"/>
    </row>
    <row r="63" spans="1:21" s="111" customFormat="1">
      <c r="A63" s="113" t="str">
        <f>IF(O63=0,"",依頼書!L$3&amp;"-57")</f>
        <v/>
      </c>
      <c r="B63" s="110"/>
      <c r="C63" s="108" t="str">
        <f t="shared" si="4"/>
        <v/>
      </c>
      <c r="D63" s="108" t="str">
        <f t="shared" si="2"/>
        <v/>
      </c>
      <c r="E63" s="112" t="str">
        <f t="shared" si="0"/>
        <v/>
      </c>
      <c r="F63" s="110"/>
      <c r="G63" s="110"/>
      <c r="H63" s="110"/>
      <c r="I63" s="106" t="str">
        <f>IF(依頼書!B83="","",依頼書!B83)</f>
        <v/>
      </c>
      <c r="J63" s="112" t="str">
        <f t="shared" si="3"/>
        <v/>
      </c>
      <c r="K63" s="112" t="str">
        <f t="shared" si="1"/>
        <v/>
      </c>
      <c r="L63" s="110"/>
      <c r="M63" s="110"/>
      <c r="N63" s="105">
        <f>依頼書!O83</f>
        <v>0</v>
      </c>
      <c r="O63" s="105">
        <f>依頼書!G83</f>
        <v>0</v>
      </c>
      <c r="P63" s="105">
        <f>依頼書!D83</f>
        <v>0</v>
      </c>
      <c r="Q63" s="105">
        <f>依頼書!F83</f>
        <v>0</v>
      </c>
      <c r="R63" s="105"/>
      <c r="S63" s="105"/>
      <c r="T63" s="105"/>
      <c r="U63" s="105"/>
    </row>
    <row r="64" spans="1:21" s="111" customFormat="1">
      <c r="A64" s="113" t="str">
        <f>IF(O64=0,"",依頼書!L$3&amp;"-58")</f>
        <v/>
      </c>
      <c r="B64" s="110"/>
      <c r="C64" s="108" t="str">
        <f t="shared" si="4"/>
        <v/>
      </c>
      <c r="D64" s="108" t="str">
        <f t="shared" si="2"/>
        <v/>
      </c>
      <c r="E64" s="112" t="str">
        <f t="shared" si="0"/>
        <v/>
      </c>
      <c r="F64" s="110"/>
      <c r="G64" s="110"/>
      <c r="H64" s="110"/>
      <c r="I64" s="106" t="str">
        <f>IF(依頼書!B84="","",依頼書!B84)</f>
        <v/>
      </c>
      <c r="J64" s="112" t="str">
        <f t="shared" si="3"/>
        <v/>
      </c>
      <c r="K64" s="112" t="str">
        <f t="shared" si="1"/>
        <v/>
      </c>
      <c r="L64" s="110"/>
      <c r="M64" s="110"/>
      <c r="N64" s="105">
        <f>依頼書!O84</f>
        <v>0</v>
      </c>
      <c r="O64" s="105">
        <f>依頼書!G84</f>
        <v>0</v>
      </c>
      <c r="P64" s="105">
        <f>依頼書!D84</f>
        <v>0</v>
      </c>
      <c r="Q64" s="105">
        <f>依頼書!F84</f>
        <v>0</v>
      </c>
      <c r="R64" s="105"/>
      <c r="S64" s="105"/>
      <c r="T64" s="105"/>
      <c r="U64" s="105"/>
    </row>
    <row r="65" spans="1:21" s="111" customFormat="1">
      <c r="A65" s="113" t="str">
        <f>IF(O65=0,"",依頼書!L$3&amp;"-59")</f>
        <v/>
      </c>
      <c r="B65" s="110"/>
      <c r="C65" s="108" t="str">
        <f t="shared" si="4"/>
        <v/>
      </c>
      <c r="D65" s="108" t="str">
        <f t="shared" si="2"/>
        <v/>
      </c>
      <c r="E65" s="112" t="str">
        <f t="shared" si="0"/>
        <v/>
      </c>
      <c r="F65" s="110"/>
      <c r="G65" s="110"/>
      <c r="H65" s="110"/>
      <c r="I65" s="106" t="str">
        <f>IF(依頼書!B85="","",依頼書!B85)</f>
        <v/>
      </c>
      <c r="J65" s="112" t="str">
        <f t="shared" si="3"/>
        <v/>
      </c>
      <c r="K65" s="112" t="str">
        <f t="shared" si="1"/>
        <v/>
      </c>
      <c r="L65" s="110"/>
      <c r="M65" s="110"/>
      <c r="N65" s="105">
        <f>依頼書!O85</f>
        <v>0</v>
      </c>
      <c r="O65" s="105">
        <f>依頼書!G85</f>
        <v>0</v>
      </c>
      <c r="P65" s="105">
        <f>依頼書!D85</f>
        <v>0</v>
      </c>
      <c r="Q65" s="105">
        <f>依頼書!F85</f>
        <v>0</v>
      </c>
      <c r="R65" s="105"/>
      <c r="S65" s="105"/>
      <c r="T65" s="105"/>
      <c r="U65" s="105"/>
    </row>
    <row r="66" spans="1:21" s="111" customFormat="1">
      <c r="A66" s="113" t="str">
        <f>IF(O66=0,"",依頼書!L$3&amp;"-60")</f>
        <v/>
      </c>
      <c r="B66" s="110"/>
      <c r="C66" s="108" t="str">
        <f t="shared" si="4"/>
        <v/>
      </c>
      <c r="D66" s="108" t="str">
        <f t="shared" si="2"/>
        <v/>
      </c>
      <c r="E66" s="112" t="str">
        <f t="shared" si="0"/>
        <v/>
      </c>
      <c r="F66" s="110"/>
      <c r="G66" s="110"/>
      <c r="H66" s="110"/>
      <c r="I66" s="106" t="str">
        <f>IF(依頼書!B86="","",依頼書!B86)</f>
        <v/>
      </c>
      <c r="J66" s="112" t="str">
        <f t="shared" si="3"/>
        <v/>
      </c>
      <c r="K66" s="112" t="str">
        <f t="shared" si="1"/>
        <v/>
      </c>
      <c r="L66" s="110"/>
      <c r="M66" s="110"/>
      <c r="N66" s="105">
        <f>依頼書!O86</f>
        <v>0</v>
      </c>
      <c r="O66" s="105">
        <f>依頼書!G86</f>
        <v>0</v>
      </c>
      <c r="P66" s="105">
        <f>依頼書!D86</f>
        <v>0</v>
      </c>
      <c r="Q66" s="105">
        <f>依頼書!F86</f>
        <v>0</v>
      </c>
      <c r="R66" s="105"/>
      <c r="S66" s="105"/>
      <c r="T66" s="105"/>
      <c r="U66" s="105"/>
    </row>
    <row r="67" spans="1:21" s="111" customFormat="1">
      <c r="A67" s="113" t="str">
        <f>IF(O67=0,"",依頼書!L$3&amp;"-61")</f>
        <v/>
      </c>
      <c r="B67" s="110"/>
      <c r="C67" s="108" t="str">
        <f t="shared" si="4"/>
        <v/>
      </c>
      <c r="D67" s="108" t="str">
        <f t="shared" si="2"/>
        <v/>
      </c>
      <c r="E67" s="112" t="str">
        <f t="shared" si="0"/>
        <v/>
      </c>
      <c r="F67" s="110"/>
      <c r="G67" s="110"/>
      <c r="H67" s="110"/>
      <c r="I67" s="106" t="str">
        <f>IF(依頼書!B87="","",依頼書!B87)</f>
        <v/>
      </c>
      <c r="J67" s="112" t="str">
        <f t="shared" si="3"/>
        <v/>
      </c>
      <c r="K67" s="112" t="str">
        <f t="shared" si="1"/>
        <v/>
      </c>
      <c r="L67" s="110"/>
      <c r="M67" s="110"/>
      <c r="N67" s="105">
        <f>依頼書!O87</f>
        <v>0</v>
      </c>
      <c r="O67" s="105">
        <f>依頼書!G87</f>
        <v>0</v>
      </c>
      <c r="P67" s="105">
        <f>依頼書!D87</f>
        <v>0</v>
      </c>
      <c r="Q67" s="105">
        <f>依頼書!F87</f>
        <v>0</v>
      </c>
      <c r="R67" s="105"/>
      <c r="S67" s="105"/>
      <c r="T67" s="105"/>
      <c r="U67" s="105"/>
    </row>
    <row r="68" spans="1:21" s="111" customFormat="1">
      <c r="A68" s="113" t="str">
        <f>IF(O68=0,"",依頼書!L$3&amp;"-62")</f>
        <v/>
      </c>
      <c r="B68" s="110"/>
      <c r="C68" s="108" t="str">
        <f t="shared" si="4"/>
        <v/>
      </c>
      <c r="D68" s="108" t="str">
        <f t="shared" si="2"/>
        <v/>
      </c>
      <c r="E68" s="112" t="str">
        <f t="shared" si="0"/>
        <v/>
      </c>
      <c r="F68" s="110"/>
      <c r="G68" s="110"/>
      <c r="H68" s="110"/>
      <c r="I68" s="106" t="str">
        <f>IF(依頼書!B88="","",依頼書!B88)</f>
        <v/>
      </c>
      <c r="J68" s="112" t="str">
        <f t="shared" si="3"/>
        <v/>
      </c>
      <c r="K68" s="112" t="str">
        <f t="shared" si="1"/>
        <v/>
      </c>
      <c r="L68" s="110"/>
      <c r="M68" s="110"/>
      <c r="N68" s="105">
        <f>依頼書!O88</f>
        <v>0</v>
      </c>
      <c r="O68" s="105">
        <f>依頼書!G88</f>
        <v>0</v>
      </c>
      <c r="P68" s="105">
        <f>依頼書!D88</f>
        <v>0</v>
      </c>
      <c r="Q68" s="105">
        <f>依頼書!F88</f>
        <v>0</v>
      </c>
      <c r="R68" s="105"/>
      <c r="S68" s="105"/>
      <c r="T68" s="105"/>
      <c r="U68" s="105"/>
    </row>
    <row r="69" spans="1:21" s="111" customFormat="1">
      <c r="A69" s="113" t="str">
        <f>IF(O69=0,"",依頼書!L$3&amp;"-02")</f>
        <v/>
      </c>
      <c r="B69" s="110"/>
      <c r="C69" s="108" t="str">
        <f t="shared" si="4"/>
        <v/>
      </c>
      <c r="D69" s="108" t="str">
        <f t="shared" si="2"/>
        <v/>
      </c>
      <c r="E69" s="112" t="str">
        <f t="shared" si="0"/>
        <v/>
      </c>
      <c r="F69" s="110"/>
      <c r="G69" s="110"/>
      <c r="H69" s="110"/>
      <c r="I69" s="106" t="str">
        <f>IF(依頼書!B89="","",依頼書!B89)</f>
        <v/>
      </c>
      <c r="J69" s="112" t="str">
        <f t="shared" si="3"/>
        <v/>
      </c>
      <c r="K69" s="112" t="str">
        <f t="shared" si="1"/>
        <v/>
      </c>
      <c r="L69" s="110"/>
      <c r="M69" s="110"/>
      <c r="N69" s="105">
        <f>依頼書!O89</f>
        <v>0</v>
      </c>
      <c r="O69" s="105">
        <f>依頼書!G89</f>
        <v>0</v>
      </c>
      <c r="P69" s="105">
        <f>依頼書!D89</f>
        <v>0</v>
      </c>
      <c r="Q69" s="105">
        <f>依頼書!F89</f>
        <v>0</v>
      </c>
      <c r="R69" s="105"/>
      <c r="S69" s="105"/>
      <c r="T69" s="105"/>
      <c r="U69" s="105"/>
    </row>
    <row r="70" spans="1:21" s="111" customFormat="1">
      <c r="A70" s="113" t="str">
        <f>IF(O70=0,"",依頼書!L$3&amp;"-02")</f>
        <v/>
      </c>
      <c r="B70" s="110"/>
      <c r="C70" s="108" t="str">
        <f t="shared" si="4"/>
        <v/>
      </c>
      <c r="D70" s="108" t="str">
        <f t="shared" si="2"/>
        <v/>
      </c>
      <c r="E70" s="112" t="str">
        <f t="shared" si="0"/>
        <v/>
      </c>
      <c r="F70" s="110"/>
      <c r="G70" s="110"/>
      <c r="H70" s="110"/>
      <c r="I70" s="106" t="str">
        <f>IF(依頼書!B90="","",依頼書!B90)</f>
        <v/>
      </c>
      <c r="J70" s="112" t="str">
        <f t="shared" si="3"/>
        <v/>
      </c>
      <c r="K70" s="112" t="str">
        <f t="shared" si="1"/>
        <v/>
      </c>
      <c r="L70" s="110"/>
      <c r="M70" s="110"/>
      <c r="N70" s="105">
        <f>依頼書!O90</f>
        <v>0</v>
      </c>
      <c r="O70" s="105">
        <f>依頼書!G90</f>
        <v>0</v>
      </c>
      <c r="P70" s="105">
        <f>依頼書!D90</f>
        <v>0</v>
      </c>
      <c r="Q70" s="105">
        <f>依頼書!F90</f>
        <v>0</v>
      </c>
      <c r="R70" s="105"/>
      <c r="S70" s="105"/>
      <c r="T70" s="105"/>
      <c r="U70" s="105"/>
    </row>
    <row r="71" spans="1:21" s="111" customFormat="1">
      <c r="A71" s="113" t="str">
        <f>IF(O71=0,"",依頼書!L$3&amp;"-02")</f>
        <v/>
      </c>
      <c r="B71" s="110"/>
      <c r="C71" s="108" t="str">
        <f t="shared" si="4"/>
        <v/>
      </c>
      <c r="D71" s="108" t="str">
        <f t="shared" si="2"/>
        <v/>
      </c>
      <c r="E71" s="112" t="str">
        <f t="shared" si="0"/>
        <v/>
      </c>
      <c r="F71" s="110"/>
      <c r="G71" s="110"/>
      <c r="H71" s="110"/>
      <c r="I71" s="106" t="str">
        <f>IF(依頼書!B91="","",依頼書!B91)</f>
        <v/>
      </c>
      <c r="J71" s="112" t="str">
        <f t="shared" si="3"/>
        <v/>
      </c>
      <c r="K71" s="112" t="str">
        <f t="shared" si="1"/>
        <v/>
      </c>
      <c r="L71" s="110"/>
      <c r="M71" s="110"/>
      <c r="N71" s="105">
        <f>依頼書!O91</f>
        <v>0</v>
      </c>
      <c r="O71" s="105">
        <f>依頼書!G91</f>
        <v>0</v>
      </c>
      <c r="P71" s="105">
        <f>依頼書!D91</f>
        <v>0</v>
      </c>
      <c r="Q71" s="105">
        <f>依頼書!F91</f>
        <v>0</v>
      </c>
      <c r="R71" s="105"/>
      <c r="S71" s="105"/>
      <c r="T71" s="105"/>
      <c r="U71" s="105"/>
    </row>
    <row r="72" spans="1:21" s="111" customFormat="1">
      <c r="A72" s="113" t="str">
        <f>IF(O72=0,"",依頼書!L$3&amp;"-02")</f>
        <v/>
      </c>
      <c r="B72" s="110"/>
      <c r="C72" s="108" t="str">
        <f t="shared" si="4"/>
        <v/>
      </c>
      <c r="D72" s="108" t="str">
        <f t="shared" si="2"/>
        <v/>
      </c>
      <c r="E72" s="112" t="str">
        <f t="shared" si="0"/>
        <v/>
      </c>
      <c r="F72" s="110"/>
      <c r="G72" s="110"/>
      <c r="H72" s="110"/>
      <c r="I72" s="106" t="str">
        <f>IF(依頼書!B92="","",依頼書!B92)</f>
        <v/>
      </c>
      <c r="J72" s="112" t="str">
        <f t="shared" si="3"/>
        <v/>
      </c>
      <c r="K72" s="112" t="str">
        <f t="shared" si="1"/>
        <v/>
      </c>
      <c r="L72" s="110"/>
      <c r="M72" s="110"/>
      <c r="N72" s="105">
        <f>依頼書!O92</f>
        <v>0</v>
      </c>
      <c r="O72" s="105">
        <f>依頼書!G92</f>
        <v>0</v>
      </c>
      <c r="P72" s="105">
        <f>依頼書!D92</f>
        <v>0</v>
      </c>
      <c r="Q72" s="105">
        <f>依頼書!F92</f>
        <v>0</v>
      </c>
      <c r="R72" s="105"/>
      <c r="S72" s="105"/>
      <c r="T72" s="105"/>
      <c r="U72" s="105"/>
    </row>
    <row r="73" spans="1:21" s="111" customFormat="1">
      <c r="A73" s="113" t="str">
        <f>IF(O73=0,"",依頼書!L$3&amp;"-02")</f>
        <v/>
      </c>
      <c r="B73" s="110"/>
      <c r="C73" s="108" t="str">
        <f t="shared" si="4"/>
        <v/>
      </c>
      <c r="D73" s="108" t="str">
        <f t="shared" si="2"/>
        <v/>
      </c>
      <c r="E73" s="112" t="str">
        <f t="shared" ref="E73:E136" si="5">IF(O73=0,"",$E$6)</f>
        <v/>
      </c>
      <c r="F73" s="110"/>
      <c r="G73" s="110"/>
      <c r="H73" s="110"/>
      <c r="I73" s="106" t="str">
        <f>IF(依頼書!B93="","",依頼書!B93)</f>
        <v/>
      </c>
      <c r="J73" s="112" t="str">
        <f t="shared" si="3"/>
        <v/>
      </c>
      <c r="K73" s="112" t="str">
        <f t="shared" ref="K73:K136" si="6">IF(O73=0,"",$K$7)</f>
        <v/>
      </c>
      <c r="L73" s="110"/>
      <c r="M73" s="110"/>
      <c r="N73" s="105">
        <f>依頼書!O93</f>
        <v>0</v>
      </c>
      <c r="O73" s="105">
        <f>依頼書!G93</f>
        <v>0</v>
      </c>
      <c r="P73" s="105">
        <f>依頼書!D93</f>
        <v>0</v>
      </c>
      <c r="Q73" s="105">
        <f>依頼書!F93</f>
        <v>0</v>
      </c>
      <c r="R73" s="105"/>
      <c r="S73" s="105"/>
      <c r="T73" s="105"/>
      <c r="U73" s="105"/>
    </row>
    <row r="74" spans="1:21" s="111" customFormat="1">
      <c r="A74" s="113" t="str">
        <f>IF(O74=0,"",依頼書!L$3&amp;"-02")</f>
        <v/>
      </c>
      <c r="B74" s="110"/>
      <c r="C74" s="108" t="str">
        <f t="shared" si="4"/>
        <v/>
      </c>
      <c r="D74" s="108" t="str">
        <f t="shared" ref="D74:D137" si="7">IF(O74=0,"",$D$6)</f>
        <v/>
      </c>
      <c r="E74" s="112" t="str">
        <f t="shared" si="5"/>
        <v/>
      </c>
      <c r="F74" s="110"/>
      <c r="G74" s="110"/>
      <c r="H74" s="110"/>
      <c r="I74" s="106" t="str">
        <f>IF(依頼書!B94="","",依頼書!B94)</f>
        <v/>
      </c>
      <c r="J74" s="112" t="str">
        <f t="shared" ref="J74:J137" si="8">IF(O74=0,"",$J$7)</f>
        <v/>
      </c>
      <c r="K74" s="112" t="str">
        <f t="shared" si="6"/>
        <v/>
      </c>
      <c r="L74" s="110"/>
      <c r="M74" s="110"/>
      <c r="N74" s="105">
        <f>依頼書!O94</f>
        <v>0</v>
      </c>
      <c r="O74" s="105">
        <f>依頼書!G94</f>
        <v>0</v>
      </c>
      <c r="P74" s="105">
        <f>依頼書!D94</f>
        <v>0</v>
      </c>
      <c r="Q74" s="105">
        <f>依頼書!F94</f>
        <v>0</v>
      </c>
      <c r="R74" s="105"/>
      <c r="S74" s="105"/>
      <c r="T74" s="105"/>
      <c r="U74" s="105"/>
    </row>
    <row r="75" spans="1:21" s="111" customFormat="1">
      <c r="A75" s="113" t="str">
        <f>IF(O75=0,"",依頼書!L$3&amp;"-02")</f>
        <v/>
      </c>
      <c r="B75" s="110"/>
      <c r="C75" s="108" t="str">
        <f t="shared" si="4"/>
        <v/>
      </c>
      <c r="D75" s="108" t="str">
        <f t="shared" si="7"/>
        <v/>
      </c>
      <c r="E75" s="112" t="str">
        <f t="shared" si="5"/>
        <v/>
      </c>
      <c r="F75" s="110"/>
      <c r="G75" s="110"/>
      <c r="H75" s="110"/>
      <c r="I75" s="106" t="str">
        <f>IF(依頼書!B95="","",依頼書!B95)</f>
        <v/>
      </c>
      <c r="J75" s="112" t="str">
        <f t="shared" si="8"/>
        <v/>
      </c>
      <c r="K75" s="112" t="str">
        <f t="shared" si="6"/>
        <v/>
      </c>
      <c r="L75" s="110"/>
      <c r="M75" s="110"/>
      <c r="N75" s="105">
        <f>依頼書!O95</f>
        <v>0</v>
      </c>
      <c r="O75" s="105">
        <f>依頼書!G95</f>
        <v>0</v>
      </c>
      <c r="P75" s="105">
        <f>依頼書!D95</f>
        <v>0</v>
      </c>
      <c r="Q75" s="105">
        <f>依頼書!F95</f>
        <v>0</v>
      </c>
      <c r="R75" s="105"/>
      <c r="S75" s="105"/>
      <c r="T75" s="105"/>
      <c r="U75" s="105"/>
    </row>
    <row r="76" spans="1:21" s="111" customFormat="1">
      <c r="A76" s="113" t="str">
        <f>IF(O76=0,"",依頼書!L$3&amp;"-02")</f>
        <v/>
      </c>
      <c r="B76" s="110"/>
      <c r="C76" s="108" t="str">
        <f t="shared" si="4"/>
        <v/>
      </c>
      <c r="D76" s="108" t="str">
        <f t="shared" si="7"/>
        <v/>
      </c>
      <c r="E76" s="112" t="str">
        <f t="shared" si="5"/>
        <v/>
      </c>
      <c r="F76" s="110"/>
      <c r="G76" s="110"/>
      <c r="H76" s="110"/>
      <c r="I76" s="106" t="str">
        <f>IF(依頼書!B96="","",依頼書!B96)</f>
        <v/>
      </c>
      <c r="J76" s="112" t="str">
        <f t="shared" si="8"/>
        <v/>
      </c>
      <c r="K76" s="112" t="str">
        <f t="shared" si="6"/>
        <v/>
      </c>
      <c r="L76" s="110"/>
      <c r="M76" s="110"/>
      <c r="N76" s="105">
        <f>依頼書!O96</f>
        <v>0</v>
      </c>
      <c r="O76" s="105">
        <f>依頼書!G96</f>
        <v>0</v>
      </c>
      <c r="P76" s="105">
        <f>依頼書!D96</f>
        <v>0</v>
      </c>
      <c r="Q76" s="105">
        <f>依頼書!F96</f>
        <v>0</v>
      </c>
      <c r="R76" s="105"/>
      <c r="S76" s="105"/>
      <c r="T76" s="105"/>
      <c r="U76" s="105"/>
    </row>
    <row r="77" spans="1:21" s="111" customFormat="1">
      <c r="A77" s="113" t="str">
        <f>IF(O77=0,"",依頼書!L$3&amp;"-02")</f>
        <v/>
      </c>
      <c r="B77" s="110"/>
      <c r="C77" s="108" t="str">
        <f t="shared" ref="C77:C140" si="9">IF(O77=0,"",$C$6)</f>
        <v/>
      </c>
      <c r="D77" s="108" t="str">
        <f t="shared" si="7"/>
        <v/>
      </c>
      <c r="E77" s="112" t="str">
        <f t="shared" si="5"/>
        <v/>
      </c>
      <c r="F77" s="110"/>
      <c r="G77" s="110"/>
      <c r="H77" s="110"/>
      <c r="I77" s="106" t="str">
        <f>IF(依頼書!B97="","",依頼書!B97)</f>
        <v/>
      </c>
      <c r="J77" s="112" t="str">
        <f t="shared" si="8"/>
        <v/>
      </c>
      <c r="K77" s="112" t="str">
        <f t="shared" si="6"/>
        <v/>
      </c>
      <c r="L77" s="110"/>
      <c r="M77" s="110"/>
      <c r="N77" s="105">
        <f>依頼書!O97</f>
        <v>0</v>
      </c>
      <c r="O77" s="105">
        <f>依頼書!G97</f>
        <v>0</v>
      </c>
      <c r="P77" s="105">
        <f>依頼書!D97</f>
        <v>0</v>
      </c>
      <c r="Q77" s="105">
        <f>依頼書!F97</f>
        <v>0</v>
      </c>
      <c r="R77" s="105"/>
      <c r="S77" s="105"/>
      <c r="T77" s="105"/>
      <c r="U77" s="105"/>
    </row>
    <row r="78" spans="1:21" s="111" customFormat="1">
      <c r="A78" s="113" t="str">
        <f>IF(O78=0,"",依頼書!L$3&amp;"-02")</f>
        <v/>
      </c>
      <c r="B78" s="110"/>
      <c r="C78" s="108" t="str">
        <f t="shared" si="9"/>
        <v/>
      </c>
      <c r="D78" s="108" t="str">
        <f t="shared" si="7"/>
        <v/>
      </c>
      <c r="E78" s="112" t="str">
        <f t="shared" si="5"/>
        <v/>
      </c>
      <c r="F78" s="110"/>
      <c r="G78" s="110"/>
      <c r="H78" s="110"/>
      <c r="I78" s="106" t="str">
        <f>IF(依頼書!B98="","",依頼書!B98)</f>
        <v/>
      </c>
      <c r="J78" s="112" t="str">
        <f t="shared" si="8"/>
        <v/>
      </c>
      <c r="K78" s="112" t="str">
        <f t="shared" si="6"/>
        <v/>
      </c>
      <c r="L78" s="110"/>
      <c r="M78" s="110"/>
      <c r="N78" s="105">
        <f>依頼書!O98</f>
        <v>0</v>
      </c>
      <c r="O78" s="105">
        <f>依頼書!G98</f>
        <v>0</v>
      </c>
      <c r="P78" s="105">
        <f>依頼書!D98</f>
        <v>0</v>
      </c>
      <c r="Q78" s="105">
        <f>依頼書!F98</f>
        <v>0</v>
      </c>
      <c r="R78" s="105"/>
      <c r="S78" s="105"/>
      <c r="T78" s="105"/>
      <c r="U78" s="105"/>
    </row>
    <row r="79" spans="1:21" s="111" customFormat="1">
      <c r="A79" s="113" t="str">
        <f>IF(O79=0,"",依頼書!L$3&amp;"-02")</f>
        <v/>
      </c>
      <c r="B79" s="110"/>
      <c r="C79" s="108" t="str">
        <f t="shared" si="9"/>
        <v/>
      </c>
      <c r="D79" s="108" t="str">
        <f t="shared" si="7"/>
        <v/>
      </c>
      <c r="E79" s="112" t="str">
        <f t="shared" si="5"/>
        <v/>
      </c>
      <c r="F79" s="110"/>
      <c r="G79" s="110"/>
      <c r="H79" s="110"/>
      <c r="I79" s="106" t="str">
        <f>IF(依頼書!B99="","",依頼書!B99)</f>
        <v/>
      </c>
      <c r="J79" s="112" t="str">
        <f t="shared" si="8"/>
        <v/>
      </c>
      <c r="K79" s="112" t="str">
        <f t="shared" si="6"/>
        <v/>
      </c>
      <c r="L79" s="110"/>
      <c r="M79" s="110"/>
      <c r="N79" s="105">
        <f>依頼書!O99</f>
        <v>0</v>
      </c>
      <c r="O79" s="105">
        <f>依頼書!G99</f>
        <v>0</v>
      </c>
      <c r="P79" s="105">
        <f>依頼書!D99</f>
        <v>0</v>
      </c>
      <c r="Q79" s="105">
        <f>依頼書!F99</f>
        <v>0</v>
      </c>
      <c r="R79" s="105"/>
      <c r="S79" s="105"/>
      <c r="T79" s="105"/>
      <c r="U79" s="105"/>
    </row>
    <row r="80" spans="1:21" s="111" customFormat="1">
      <c r="A80" s="113" t="str">
        <f>IF(O80=0,"",依頼書!L$3&amp;"-02")</f>
        <v/>
      </c>
      <c r="B80" s="110"/>
      <c r="C80" s="108" t="str">
        <f t="shared" si="9"/>
        <v/>
      </c>
      <c r="D80" s="108" t="str">
        <f t="shared" si="7"/>
        <v/>
      </c>
      <c r="E80" s="112" t="str">
        <f t="shared" si="5"/>
        <v/>
      </c>
      <c r="F80" s="110"/>
      <c r="G80" s="110"/>
      <c r="H80" s="110"/>
      <c r="I80" s="106" t="str">
        <f>IF(依頼書!B100="","",依頼書!B100)</f>
        <v/>
      </c>
      <c r="J80" s="112" t="str">
        <f t="shared" si="8"/>
        <v/>
      </c>
      <c r="K80" s="112" t="str">
        <f t="shared" si="6"/>
        <v/>
      </c>
      <c r="L80" s="110"/>
      <c r="M80" s="110"/>
      <c r="N80" s="105">
        <f>依頼書!O100</f>
        <v>0</v>
      </c>
      <c r="O80" s="105">
        <f>依頼書!G100</f>
        <v>0</v>
      </c>
      <c r="P80" s="105">
        <f>依頼書!D100</f>
        <v>0</v>
      </c>
      <c r="Q80" s="105">
        <f>依頼書!F100</f>
        <v>0</v>
      </c>
      <c r="R80" s="105"/>
      <c r="S80" s="105"/>
      <c r="T80" s="105"/>
      <c r="U80" s="105"/>
    </row>
    <row r="81" spans="1:21" s="111" customFormat="1">
      <c r="A81" s="113" t="str">
        <f>IF(O81=0,"",依頼書!L$3&amp;"-02")</f>
        <v/>
      </c>
      <c r="B81" s="110"/>
      <c r="C81" s="108" t="str">
        <f t="shared" si="9"/>
        <v/>
      </c>
      <c r="D81" s="108" t="str">
        <f t="shared" si="7"/>
        <v/>
      </c>
      <c r="E81" s="112" t="str">
        <f t="shared" si="5"/>
        <v/>
      </c>
      <c r="F81" s="110"/>
      <c r="G81" s="110"/>
      <c r="H81" s="110"/>
      <c r="I81" s="106" t="str">
        <f>IF(依頼書!B101="","",依頼書!B101)</f>
        <v/>
      </c>
      <c r="J81" s="112" t="str">
        <f t="shared" si="8"/>
        <v/>
      </c>
      <c r="K81" s="112" t="str">
        <f t="shared" si="6"/>
        <v/>
      </c>
      <c r="L81" s="110"/>
      <c r="M81" s="110"/>
      <c r="N81" s="105">
        <f>依頼書!O101</f>
        <v>0</v>
      </c>
      <c r="O81" s="105">
        <f>依頼書!G101</f>
        <v>0</v>
      </c>
      <c r="P81" s="105">
        <f>依頼書!D101</f>
        <v>0</v>
      </c>
      <c r="Q81" s="105">
        <f>依頼書!F101</f>
        <v>0</v>
      </c>
      <c r="R81" s="105"/>
      <c r="S81" s="105"/>
      <c r="T81" s="105"/>
      <c r="U81" s="105"/>
    </row>
    <row r="82" spans="1:21" s="111" customFormat="1">
      <c r="A82" s="113" t="str">
        <f>IF(O82=0,"",依頼書!L$3&amp;"-02")</f>
        <v/>
      </c>
      <c r="B82" s="110"/>
      <c r="C82" s="108" t="str">
        <f t="shared" si="9"/>
        <v/>
      </c>
      <c r="D82" s="108" t="str">
        <f t="shared" si="7"/>
        <v/>
      </c>
      <c r="E82" s="112" t="str">
        <f t="shared" si="5"/>
        <v/>
      </c>
      <c r="F82" s="110"/>
      <c r="G82" s="110"/>
      <c r="H82" s="110"/>
      <c r="I82" s="106" t="str">
        <f>IF(依頼書!B102="","",依頼書!B102)</f>
        <v/>
      </c>
      <c r="J82" s="112" t="str">
        <f t="shared" si="8"/>
        <v/>
      </c>
      <c r="K82" s="112" t="str">
        <f t="shared" si="6"/>
        <v/>
      </c>
      <c r="L82" s="110"/>
      <c r="M82" s="110"/>
      <c r="N82" s="105">
        <f>依頼書!O102</f>
        <v>0</v>
      </c>
      <c r="O82" s="105">
        <f>依頼書!G102</f>
        <v>0</v>
      </c>
      <c r="P82" s="105">
        <f>依頼書!D102</f>
        <v>0</v>
      </c>
      <c r="Q82" s="105">
        <f>依頼書!F102</f>
        <v>0</v>
      </c>
      <c r="R82" s="105"/>
      <c r="S82" s="105"/>
      <c r="T82" s="105"/>
      <c r="U82" s="105"/>
    </row>
    <row r="83" spans="1:21" s="111" customFormat="1">
      <c r="A83" s="113" t="str">
        <f>IF(O83=0,"",依頼書!L$3&amp;"-02")</f>
        <v/>
      </c>
      <c r="B83" s="110"/>
      <c r="C83" s="108" t="str">
        <f t="shared" si="9"/>
        <v/>
      </c>
      <c r="D83" s="108" t="str">
        <f t="shared" si="7"/>
        <v/>
      </c>
      <c r="E83" s="112" t="str">
        <f t="shared" si="5"/>
        <v/>
      </c>
      <c r="F83" s="110"/>
      <c r="G83" s="110"/>
      <c r="H83" s="110"/>
      <c r="I83" s="106" t="str">
        <f>IF(依頼書!B103="","",依頼書!B103)</f>
        <v/>
      </c>
      <c r="J83" s="112" t="str">
        <f t="shared" si="8"/>
        <v/>
      </c>
      <c r="K83" s="112" t="str">
        <f t="shared" si="6"/>
        <v/>
      </c>
      <c r="L83" s="110"/>
      <c r="M83" s="110"/>
      <c r="N83" s="105">
        <f>依頼書!O103</f>
        <v>0</v>
      </c>
      <c r="O83" s="105">
        <f>依頼書!G103</f>
        <v>0</v>
      </c>
      <c r="P83" s="105">
        <f>依頼書!D103</f>
        <v>0</v>
      </c>
      <c r="Q83" s="105">
        <f>依頼書!F103</f>
        <v>0</v>
      </c>
      <c r="R83" s="105"/>
      <c r="S83" s="105"/>
      <c r="T83" s="105"/>
      <c r="U83" s="105"/>
    </row>
    <row r="84" spans="1:21" s="111" customFormat="1">
      <c r="A84" s="113" t="str">
        <f>IF(O84=0,"",依頼書!L$3&amp;"-02")</f>
        <v/>
      </c>
      <c r="B84" s="110"/>
      <c r="C84" s="108" t="str">
        <f t="shared" si="9"/>
        <v/>
      </c>
      <c r="D84" s="108" t="str">
        <f t="shared" si="7"/>
        <v/>
      </c>
      <c r="E84" s="112" t="str">
        <f t="shared" si="5"/>
        <v/>
      </c>
      <c r="F84" s="110"/>
      <c r="G84" s="110"/>
      <c r="H84" s="110"/>
      <c r="I84" s="106" t="str">
        <f>IF(依頼書!B104="","",依頼書!B104)</f>
        <v/>
      </c>
      <c r="J84" s="112" t="str">
        <f t="shared" si="8"/>
        <v/>
      </c>
      <c r="K84" s="112" t="str">
        <f t="shared" si="6"/>
        <v/>
      </c>
      <c r="L84" s="110"/>
      <c r="M84" s="110"/>
      <c r="N84" s="105">
        <f>依頼書!O104</f>
        <v>0</v>
      </c>
      <c r="O84" s="105">
        <f>依頼書!G104</f>
        <v>0</v>
      </c>
      <c r="P84" s="105">
        <f>依頼書!D104</f>
        <v>0</v>
      </c>
      <c r="Q84" s="105">
        <f>依頼書!F104</f>
        <v>0</v>
      </c>
      <c r="R84" s="105"/>
      <c r="S84" s="105"/>
      <c r="T84" s="105"/>
      <c r="U84" s="105"/>
    </row>
    <row r="85" spans="1:21" s="111" customFormat="1">
      <c r="A85" s="113" t="str">
        <f>IF(O85=0,"",依頼書!L$3&amp;"-02")</f>
        <v/>
      </c>
      <c r="B85" s="110"/>
      <c r="C85" s="108" t="str">
        <f t="shared" si="9"/>
        <v/>
      </c>
      <c r="D85" s="108" t="str">
        <f t="shared" si="7"/>
        <v/>
      </c>
      <c r="E85" s="112" t="str">
        <f t="shared" si="5"/>
        <v/>
      </c>
      <c r="F85" s="110"/>
      <c r="G85" s="110"/>
      <c r="H85" s="110"/>
      <c r="I85" s="106" t="str">
        <f>IF(依頼書!B105="","",依頼書!B105)</f>
        <v/>
      </c>
      <c r="J85" s="112" t="str">
        <f t="shared" si="8"/>
        <v/>
      </c>
      <c r="K85" s="112" t="str">
        <f t="shared" si="6"/>
        <v/>
      </c>
      <c r="L85" s="110"/>
      <c r="M85" s="110"/>
      <c r="N85" s="105">
        <f>依頼書!O105</f>
        <v>0</v>
      </c>
      <c r="O85" s="105">
        <f>依頼書!G105</f>
        <v>0</v>
      </c>
      <c r="P85" s="105">
        <f>依頼書!D105</f>
        <v>0</v>
      </c>
      <c r="Q85" s="105">
        <f>依頼書!F105</f>
        <v>0</v>
      </c>
      <c r="R85" s="105"/>
      <c r="S85" s="105"/>
      <c r="T85" s="105"/>
      <c r="U85" s="105"/>
    </row>
    <row r="86" spans="1:21" s="111" customFormat="1">
      <c r="A86" s="113" t="str">
        <f>IF(O86=0,"",依頼書!L$3&amp;"-02")</f>
        <v/>
      </c>
      <c r="B86" s="110"/>
      <c r="C86" s="108" t="str">
        <f t="shared" si="9"/>
        <v/>
      </c>
      <c r="D86" s="108" t="str">
        <f t="shared" si="7"/>
        <v/>
      </c>
      <c r="E86" s="112" t="str">
        <f t="shared" si="5"/>
        <v/>
      </c>
      <c r="F86" s="110"/>
      <c r="G86" s="110"/>
      <c r="H86" s="110"/>
      <c r="I86" s="106" t="str">
        <f>IF(依頼書!B106="","",依頼書!B106)</f>
        <v/>
      </c>
      <c r="J86" s="112" t="str">
        <f t="shared" si="8"/>
        <v/>
      </c>
      <c r="K86" s="112" t="str">
        <f t="shared" si="6"/>
        <v/>
      </c>
      <c r="L86" s="110"/>
      <c r="M86" s="110"/>
      <c r="N86" s="105">
        <f>依頼書!O106</f>
        <v>0</v>
      </c>
      <c r="O86" s="105">
        <f>依頼書!G106</f>
        <v>0</v>
      </c>
      <c r="P86" s="105">
        <f>依頼書!D106</f>
        <v>0</v>
      </c>
      <c r="Q86" s="105">
        <f>依頼書!F106</f>
        <v>0</v>
      </c>
      <c r="R86" s="105"/>
      <c r="S86" s="105"/>
      <c r="T86" s="105"/>
      <c r="U86" s="105"/>
    </row>
    <row r="87" spans="1:21" s="111" customFormat="1">
      <c r="A87" s="113" t="str">
        <f>IF(O87=0,"",依頼書!L$3&amp;"-02")</f>
        <v/>
      </c>
      <c r="B87" s="110"/>
      <c r="C87" s="108" t="str">
        <f t="shared" si="9"/>
        <v/>
      </c>
      <c r="D87" s="108" t="str">
        <f t="shared" si="7"/>
        <v/>
      </c>
      <c r="E87" s="112" t="str">
        <f t="shared" si="5"/>
        <v/>
      </c>
      <c r="F87" s="110"/>
      <c r="G87" s="110"/>
      <c r="H87" s="110"/>
      <c r="I87" s="106" t="str">
        <f>IF(依頼書!B107="","",依頼書!B107)</f>
        <v/>
      </c>
      <c r="J87" s="112" t="str">
        <f t="shared" si="8"/>
        <v/>
      </c>
      <c r="K87" s="112" t="str">
        <f t="shared" si="6"/>
        <v/>
      </c>
      <c r="L87" s="110"/>
      <c r="M87" s="110"/>
      <c r="N87" s="105">
        <f>依頼書!O107</f>
        <v>0</v>
      </c>
      <c r="O87" s="105">
        <f>依頼書!G107</f>
        <v>0</v>
      </c>
      <c r="P87" s="105">
        <f>依頼書!D107</f>
        <v>0</v>
      </c>
      <c r="Q87" s="105">
        <f>依頼書!F107</f>
        <v>0</v>
      </c>
      <c r="R87" s="105"/>
      <c r="S87" s="105"/>
      <c r="T87" s="105"/>
      <c r="U87" s="105"/>
    </row>
    <row r="88" spans="1:21" s="111" customFormat="1">
      <c r="A88" s="113" t="str">
        <f>IF(O88=0,"",依頼書!L$3&amp;"-02")</f>
        <v/>
      </c>
      <c r="B88" s="110"/>
      <c r="C88" s="108" t="str">
        <f t="shared" si="9"/>
        <v/>
      </c>
      <c r="D88" s="108" t="str">
        <f t="shared" si="7"/>
        <v/>
      </c>
      <c r="E88" s="112" t="str">
        <f t="shared" si="5"/>
        <v/>
      </c>
      <c r="F88" s="110"/>
      <c r="G88" s="110"/>
      <c r="H88" s="110"/>
      <c r="I88" s="106" t="str">
        <f>IF(依頼書!B108="","",依頼書!B108)</f>
        <v/>
      </c>
      <c r="J88" s="112" t="str">
        <f t="shared" si="8"/>
        <v/>
      </c>
      <c r="K88" s="112" t="str">
        <f t="shared" si="6"/>
        <v/>
      </c>
      <c r="L88" s="110"/>
      <c r="M88" s="110"/>
      <c r="N88" s="105">
        <f>依頼書!O108</f>
        <v>0</v>
      </c>
      <c r="O88" s="105">
        <f>依頼書!G108</f>
        <v>0</v>
      </c>
      <c r="P88" s="105">
        <f>依頼書!D108</f>
        <v>0</v>
      </c>
      <c r="Q88" s="105">
        <f>依頼書!F108</f>
        <v>0</v>
      </c>
      <c r="R88" s="105"/>
      <c r="S88" s="105"/>
      <c r="T88" s="105"/>
      <c r="U88" s="105"/>
    </row>
    <row r="89" spans="1:21" s="111" customFormat="1">
      <c r="A89" s="113" t="str">
        <f>IF(O89=0,"",依頼書!L$3&amp;"-02")</f>
        <v/>
      </c>
      <c r="B89" s="110"/>
      <c r="C89" s="108" t="str">
        <f t="shared" si="9"/>
        <v/>
      </c>
      <c r="D89" s="108" t="str">
        <f t="shared" si="7"/>
        <v/>
      </c>
      <c r="E89" s="112" t="str">
        <f t="shared" si="5"/>
        <v/>
      </c>
      <c r="F89" s="110"/>
      <c r="G89" s="110"/>
      <c r="H89" s="110"/>
      <c r="I89" s="106" t="str">
        <f>IF(依頼書!B109="","",依頼書!B109)</f>
        <v/>
      </c>
      <c r="J89" s="112" t="str">
        <f t="shared" si="8"/>
        <v/>
      </c>
      <c r="K89" s="112" t="str">
        <f t="shared" si="6"/>
        <v/>
      </c>
      <c r="L89" s="110"/>
      <c r="M89" s="110"/>
      <c r="N89" s="105">
        <f>依頼書!O109</f>
        <v>0</v>
      </c>
      <c r="O89" s="105">
        <f>依頼書!G109</f>
        <v>0</v>
      </c>
      <c r="P89" s="105">
        <f>依頼書!D109</f>
        <v>0</v>
      </c>
      <c r="Q89" s="105">
        <f>依頼書!F109</f>
        <v>0</v>
      </c>
      <c r="R89" s="105"/>
      <c r="S89" s="105"/>
      <c r="T89" s="105"/>
      <c r="U89" s="105"/>
    </row>
    <row r="90" spans="1:21" s="111" customFormat="1">
      <c r="A90" s="113" t="str">
        <f>IF(O90=0,"",依頼書!L$3&amp;"-02")</f>
        <v/>
      </c>
      <c r="B90" s="110"/>
      <c r="C90" s="108" t="str">
        <f t="shared" si="9"/>
        <v/>
      </c>
      <c r="D90" s="108" t="str">
        <f t="shared" si="7"/>
        <v/>
      </c>
      <c r="E90" s="112" t="str">
        <f t="shared" si="5"/>
        <v/>
      </c>
      <c r="F90" s="110"/>
      <c r="G90" s="110"/>
      <c r="H90" s="110"/>
      <c r="I90" s="106" t="str">
        <f>IF(依頼書!B110="","",依頼書!B110)</f>
        <v/>
      </c>
      <c r="J90" s="112" t="str">
        <f t="shared" si="8"/>
        <v/>
      </c>
      <c r="K90" s="112" t="str">
        <f t="shared" si="6"/>
        <v/>
      </c>
      <c r="L90" s="110"/>
      <c r="M90" s="110"/>
      <c r="N90" s="105">
        <f>依頼書!O110</f>
        <v>0</v>
      </c>
      <c r="O90" s="105">
        <f>依頼書!G110</f>
        <v>0</v>
      </c>
      <c r="P90" s="105">
        <f>依頼書!D110</f>
        <v>0</v>
      </c>
      <c r="Q90" s="105">
        <f>依頼書!F110</f>
        <v>0</v>
      </c>
      <c r="R90" s="105"/>
      <c r="S90" s="105"/>
      <c r="T90" s="105"/>
      <c r="U90" s="105"/>
    </row>
    <row r="91" spans="1:21" s="111" customFormat="1">
      <c r="A91" s="113" t="str">
        <f>IF(O91=0,"",依頼書!L$3&amp;"-02")</f>
        <v/>
      </c>
      <c r="B91" s="110"/>
      <c r="C91" s="108" t="str">
        <f t="shared" si="9"/>
        <v/>
      </c>
      <c r="D91" s="108" t="str">
        <f t="shared" si="7"/>
        <v/>
      </c>
      <c r="E91" s="112" t="str">
        <f t="shared" si="5"/>
        <v/>
      </c>
      <c r="F91" s="110"/>
      <c r="G91" s="110"/>
      <c r="H91" s="110"/>
      <c r="I91" s="106" t="str">
        <f>IF(依頼書!B111="","",依頼書!B111)</f>
        <v/>
      </c>
      <c r="J91" s="112" t="str">
        <f t="shared" si="8"/>
        <v/>
      </c>
      <c r="K91" s="112" t="str">
        <f t="shared" si="6"/>
        <v/>
      </c>
      <c r="L91" s="110"/>
      <c r="M91" s="110"/>
      <c r="N91" s="105">
        <f>依頼書!O111</f>
        <v>0</v>
      </c>
      <c r="O91" s="105">
        <f>依頼書!G111</f>
        <v>0</v>
      </c>
      <c r="P91" s="105">
        <f>依頼書!D111</f>
        <v>0</v>
      </c>
      <c r="Q91" s="105">
        <f>依頼書!F111</f>
        <v>0</v>
      </c>
      <c r="R91" s="105"/>
      <c r="S91" s="105"/>
      <c r="T91" s="105"/>
      <c r="U91" s="105"/>
    </row>
    <row r="92" spans="1:21" s="111" customFormat="1">
      <c r="A92" s="113" t="str">
        <f>IF(O92=0,"",依頼書!L$3&amp;"-02")</f>
        <v/>
      </c>
      <c r="B92" s="110"/>
      <c r="C92" s="108" t="str">
        <f t="shared" si="9"/>
        <v/>
      </c>
      <c r="D92" s="108" t="str">
        <f t="shared" si="7"/>
        <v/>
      </c>
      <c r="E92" s="112" t="str">
        <f t="shared" si="5"/>
        <v/>
      </c>
      <c r="F92" s="110"/>
      <c r="G92" s="110"/>
      <c r="H92" s="110"/>
      <c r="I92" s="106" t="str">
        <f>IF(依頼書!B112="","",依頼書!B112)</f>
        <v/>
      </c>
      <c r="J92" s="112" t="str">
        <f t="shared" si="8"/>
        <v/>
      </c>
      <c r="K92" s="112" t="str">
        <f t="shared" si="6"/>
        <v/>
      </c>
      <c r="L92" s="110"/>
      <c r="M92" s="110"/>
      <c r="N92" s="105">
        <f>依頼書!O112</f>
        <v>0</v>
      </c>
      <c r="O92" s="105">
        <f>依頼書!G112</f>
        <v>0</v>
      </c>
      <c r="P92" s="105">
        <f>依頼書!D112</f>
        <v>0</v>
      </c>
      <c r="Q92" s="105">
        <f>依頼書!F112</f>
        <v>0</v>
      </c>
      <c r="R92" s="105"/>
      <c r="S92" s="105"/>
      <c r="T92" s="105"/>
      <c r="U92" s="105"/>
    </row>
    <row r="93" spans="1:21" s="111" customFormat="1">
      <c r="A93" s="113" t="str">
        <f>IF(O93=0,"",依頼書!L$3&amp;"-02")</f>
        <v/>
      </c>
      <c r="B93" s="110"/>
      <c r="C93" s="108" t="str">
        <f t="shared" si="9"/>
        <v/>
      </c>
      <c r="D93" s="108" t="str">
        <f t="shared" si="7"/>
        <v/>
      </c>
      <c r="E93" s="112" t="str">
        <f t="shared" si="5"/>
        <v/>
      </c>
      <c r="F93" s="110"/>
      <c r="G93" s="110"/>
      <c r="H93" s="110"/>
      <c r="I93" s="106" t="str">
        <f>IF(依頼書!B113="","",依頼書!B113)</f>
        <v/>
      </c>
      <c r="J93" s="112" t="str">
        <f t="shared" si="8"/>
        <v/>
      </c>
      <c r="K93" s="112" t="str">
        <f t="shared" si="6"/>
        <v/>
      </c>
      <c r="L93" s="110"/>
      <c r="M93" s="110"/>
      <c r="N93" s="105">
        <f>依頼書!O113</f>
        <v>0</v>
      </c>
      <c r="O93" s="105">
        <f>依頼書!G113</f>
        <v>0</v>
      </c>
      <c r="P93" s="105">
        <f>依頼書!D113</f>
        <v>0</v>
      </c>
      <c r="Q93" s="105">
        <f>依頼書!F113</f>
        <v>0</v>
      </c>
      <c r="R93" s="105"/>
      <c r="S93" s="105"/>
      <c r="T93" s="105"/>
      <c r="U93" s="105"/>
    </row>
    <row r="94" spans="1:21" s="111" customFormat="1">
      <c r="A94" s="113" t="str">
        <f>IF(O94=0,"",依頼書!L$3&amp;"-02")</f>
        <v/>
      </c>
      <c r="B94" s="110"/>
      <c r="C94" s="108" t="str">
        <f t="shared" si="9"/>
        <v/>
      </c>
      <c r="D94" s="108" t="str">
        <f t="shared" si="7"/>
        <v/>
      </c>
      <c r="E94" s="112" t="str">
        <f t="shared" si="5"/>
        <v/>
      </c>
      <c r="F94" s="110"/>
      <c r="G94" s="110"/>
      <c r="H94" s="110"/>
      <c r="I94" s="106" t="str">
        <f>IF(依頼書!B114="","",依頼書!B114)</f>
        <v/>
      </c>
      <c r="J94" s="112" t="str">
        <f t="shared" si="8"/>
        <v/>
      </c>
      <c r="K94" s="112" t="str">
        <f t="shared" si="6"/>
        <v/>
      </c>
      <c r="L94" s="110"/>
      <c r="M94" s="110"/>
      <c r="N94" s="105">
        <f>依頼書!O114</f>
        <v>0</v>
      </c>
      <c r="O94" s="105">
        <f>依頼書!G114</f>
        <v>0</v>
      </c>
      <c r="P94" s="105">
        <f>依頼書!D114</f>
        <v>0</v>
      </c>
      <c r="Q94" s="105">
        <f>依頼書!F114</f>
        <v>0</v>
      </c>
      <c r="R94" s="105"/>
      <c r="S94" s="105"/>
      <c r="T94" s="105"/>
      <c r="U94" s="105"/>
    </row>
    <row r="95" spans="1:21" s="111" customFormat="1">
      <c r="A95" s="113" t="str">
        <f>IF(O95=0,"",依頼書!L$3&amp;"-02")</f>
        <v/>
      </c>
      <c r="B95" s="110"/>
      <c r="C95" s="108" t="str">
        <f t="shared" si="9"/>
        <v/>
      </c>
      <c r="D95" s="108" t="str">
        <f t="shared" si="7"/>
        <v/>
      </c>
      <c r="E95" s="112" t="str">
        <f t="shared" si="5"/>
        <v/>
      </c>
      <c r="F95" s="110"/>
      <c r="G95" s="110"/>
      <c r="H95" s="110"/>
      <c r="I95" s="106" t="str">
        <f>IF(依頼書!B115="","",依頼書!B115)</f>
        <v/>
      </c>
      <c r="J95" s="112" t="str">
        <f t="shared" si="8"/>
        <v/>
      </c>
      <c r="K95" s="112" t="str">
        <f t="shared" si="6"/>
        <v/>
      </c>
      <c r="L95" s="110"/>
      <c r="M95" s="110"/>
      <c r="N95" s="105">
        <f>依頼書!O115</f>
        <v>0</v>
      </c>
      <c r="O95" s="105">
        <f>依頼書!G115</f>
        <v>0</v>
      </c>
      <c r="P95" s="105">
        <f>依頼書!D115</f>
        <v>0</v>
      </c>
      <c r="Q95" s="105">
        <f>依頼書!F115</f>
        <v>0</v>
      </c>
      <c r="R95" s="105"/>
      <c r="S95" s="105"/>
      <c r="T95" s="105"/>
      <c r="U95" s="105"/>
    </row>
    <row r="96" spans="1:21" s="111" customFormat="1">
      <c r="A96" s="113" t="str">
        <f>IF(O96=0,"",依頼書!L$3&amp;"-02")</f>
        <v/>
      </c>
      <c r="B96" s="110"/>
      <c r="C96" s="108" t="str">
        <f t="shared" si="9"/>
        <v/>
      </c>
      <c r="D96" s="108" t="str">
        <f t="shared" si="7"/>
        <v/>
      </c>
      <c r="E96" s="112" t="str">
        <f t="shared" si="5"/>
        <v/>
      </c>
      <c r="F96" s="110"/>
      <c r="G96" s="110"/>
      <c r="H96" s="110"/>
      <c r="I96" s="106" t="str">
        <f>IF(依頼書!B116="","",依頼書!B116)</f>
        <v/>
      </c>
      <c r="J96" s="112" t="str">
        <f t="shared" si="8"/>
        <v/>
      </c>
      <c r="K96" s="112" t="str">
        <f t="shared" si="6"/>
        <v/>
      </c>
      <c r="L96" s="110"/>
      <c r="M96" s="110"/>
      <c r="N96" s="105">
        <f>依頼書!O116</f>
        <v>0</v>
      </c>
      <c r="O96" s="105">
        <f>依頼書!G116</f>
        <v>0</v>
      </c>
      <c r="P96" s="105">
        <f>依頼書!D116</f>
        <v>0</v>
      </c>
      <c r="Q96" s="105">
        <f>依頼書!F116</f>
        <v>0</v>
      </c>
      <c r="R96" s="105"/>
      <c r="S96" s="105"/>
      <c r="T96" s="105"/>
      <c r="U96" s="105"/>
    </row>
    <row r="97" spans="1:21" s="111" customFormat="1">
      <c r="A97" s="113" t="str">
        <f>IF(O97=0,"",依頼書!L$3&amp;"-02")</f>
        <v/>
      </c>
      <c r="B97" s="110"/>
      <c r="C97" s="108" t="str">
        <f t="shared" si="9"/>
        <v/>
      </c>
      <c r="D97" s="108" t="str">
        <f t="shared" si="7"/>
        <v/>
      </c>
      <c r="E97" s="112" t="str">
        <f t="shared" si="5"/>
        <v/>
      </c>
      <c r="F97" s="110"/>
      <c r="G97" s="110"/>
      <c r="H97" s="110"/>
      <c r="I97" s="106" t="str">
        <f>IF(依頼書!B117="","",依頼書!B117)</f>
        <v/>
      </c>
      <c r="J97" s="112" t="str">
        <f t="shared" si="8"/>
        <v/>
      </c>
      <c r="K97" s="112" t="str">
        <f t="shared" si="6"/>
        <v/>
      </c>
      <c r="L97" s="110"/>
      <c r="M97" s="110"/>
      <c r="N97" s="105">
        <f>依頼書!O117</f>
        <v>0</v>
      </c>
      <c r="O97" s="105">
        <f>依頼書!G117</f>
        <v>0</v>
      </c>
      <c r="P97" s="105">
        <f>依頼書!D117</f>
        <v>0</v>
      </c>
      <c r="Q97" s="105">
        <f>依頼書!F117</f>
        <v>0</v>
      </c>
      <c r="R97" s="105"/>
      <c r="S97" s="105"/>
      <c r="T97" s="105"/>
      <c r="U97" s="105"/>
    </row>
    <row r="98" spans="1:21" s="111" customFormat="1">
      <c r="A98" s="113" t="str">
        <f>IF(O98=0,"",依頼書!L$3&amp;"-02")</f>
        <v/>
      </c>
      <c r="B98" s="110"/>
      <c r="C98" s="108" t="str">
        <f t="shared" si="9"/>
        <v/>
      </c>
      <c r="D98" s="108" t="str">
        <f t="shared" si="7"/>
        <v/>
      </c>
      <c r="E98" s="112" t="str">
        <f t="shared" si="5"/>
        <v/>
      </c>
      <c r="F98" s="110"/>
      <c r="G98" s="110"/>
      <c r="H98" s="110"/>
      <c r="I98" s="106" t="str">
        <f>IF(依頼書!B118="","",依頼書!B118)</f>
        <v/>
      </c>
      <c r="J98" s="112" t="str">
        <f t="shared" si="8"/>
        <v/>
      </c>
      <c r="K98" s="112" t="str">
        <f t="shared" si="6"/>
        <v/>
      </c>
      <c r="L98" s="110"/>
      <c r="M98" s="110"/>
      <c r="N98" s="105">
        <f>依頼書!O118</f>
        <v>0</v>
      </c>
      <c r="O98" s="105">
        <f>依頼書!G118</f>
        <v>0</v>
      </c>
      <c r="P98" s="105">
        <f>依頼書!D118</f>
        <v>0</v>
      </c>
      <c r="Q98" s="105">
        <f>依頼書!F118</f>
        <v>0</v>
      </c>
      <c r="R98" s="105"/>
      <c r="S98" s="105"/>
      <c r="T98" s="105"/>
      <c r="U98" s="105"/>
    </row>
    <row r="99" spans="1:21" s="111" customFormat="1">
      <c r="A99" s="113" t="str">
        <f>IF(O99=0,"",依頼書!L$3&amp;"-02")</f>
        <v/>
      </c>
      <c r="B99" s="110"/>
      <c r="C99" s="108" t="str">
        <f t="shared" si="9"/>
        <v/>
      </c>
      <c r="D99" s="108" t="str">
        <f t="shared" si="7"/>
        <v/>
      </c>
      <c r="E99" s="112" t="str">
        <f t="shared" si="5"/>
        <v/>
      </c>
      <c r="F99" s="110"/>
      <c r="G99" s="110"/>
      <c r="H99" s="110"/>
      <c r="I99" s="106" t="str">
        <f>IF(依頼書!B119="","",依頼書!B119)</f>
        <v/>
      </c>
      <c r="J99" s="112" t="str">
        <f t="shared" si="8"/>
        <v/>
      </c>
      <c r="K99" s="112" t="str">
        <f t="shared" si="6"/>
        <v/>
      </c>
      <c r="L99" s="110"/>
      <c r="M99" s="110"/>
      <c r="N99" s="105">
        <f>依頼書!O119</f>
        <v>0</v>
      </c>
      <c r="O99" s="105">
        <f>依頼書!G119</f>
        <v>0</v>
      </c>
      <c r="P99" s="105">
        <f>依頼書!D119</f>
        <v>0</v>
      </c>
      <c r="Q99" s="105">
        <f>依頼書!F119</f>
        <v>0</v>
      </c>
      <c r="R99" s="105"/>
      <c r="S99" s="105"/>
      <c r="T99" s="105"/>
      <c r="U99" s="105"/>
    </row>
    <row r="100" spans="1:21" s="111" customFormat="1">
      <c r="A100" s="113" t="str">
        <f>IF(O100=0,"",依頼書!L$3&amp;"-02")</f>
        <v/>
      </c>
      <c r="B100" s="110"/>
      <c r="C100" s="108" t="str">
        <f t="shared" si="9"/>
        <v/>
      </c>
      <c r="D100" s="108" t="str">
        <f t="shared" si="7"/>
        <v/>
      </c>
      <c r="E100" s="112" t="str">
        <f t="shared" si="5"/>
        <v/>
      </c>
      <c r="F100" s="110"/>
      <c r="G100" s="110"/>
      <c r="H100" s="110"/>
      <c r="I100" s="106" t="str">
        <f>IF(依頼書!B120="","",依頼書!B120)</f>
        <v/>
      </c>
      <c r="J100" s="112" t="str">
        <f t="shared" si="8"/>
        <v/>
      </c>
      <c r="K100" s="112" t="str">
        <f t="shared" si="6"/>
        <v/>
      </c>
      <c r="L100" s="110"/>
      <c r="M100" s="110"/>
      <c r="N100" s="105">
        <f>依頼書!O120</f>
        <v>0</v>
      </c>
      <c r="O100" s="105">
        <f>依頼書!G120</f>
        <v>0</v>
      </c>
      <c r="P100" s="105">
        <f>依頼書!D120</f>
        <v>0</v>
      </c>
      <c r="Q100" s="105">
        <f>依頼書!F120</f>
        <v>0</v>
      </c>
      <c r="R100" s="105"/>
      <c r="S100" s="105"/>
      <c r="T100" s="105"/>
      <c r="U100" s="105"/>
    </row>
    <row r="101" spans="1:21" s="111" customFormat="1">
      <c r="A101" s="113" t="str">
        <f>IF(O101=0,"",依頼書!L$3&amp;"-02")</f>
        <v/>
      </c>
      <c r="B101" s="110"/>
      <c r="C101" s="108" t="str">
        <f t="shared" si="9"/>
        <v/>
      </c>
      <c r="D101" s="108" t="str">
        <f t="shared" si="7"/>
        <v/>
      </c>
      <c r="E101" s="112" t="str">
        <f t="shared" si="5"/>
        <v/>
      </c>
      <c r="F101" s="110"/>
      <c r="G101" s="110"/>
      <c r="H101" s="110"/>
      <c r="I101" s="106" t="str">
        <f>IF(依頼書!B121="","",依頼書!B121)</f>
        <v/>
      </c>
      <c r="J101" s="112" t="str">
        <f t="shared" si="8"/>
        <v/>
      </c>
      <c r="K101" s="112" t="str">
        <f t="shared" si="6"/>
        <v/>
      </c>
      <c r="L101" s="110"/>
      <c r="M101" s="110"/>
      <c r="N101" s="105">
        <f>依頼書!O121</f>
        <v>0</v>
      </c>
      <c r="O101" s="105">
        <f>依頼書!G121</f>
        <v>0</v>
      </c>
      <c r="P101" s="105">
        <f>依頼書!D121</f>
        <v>0</v>
      </c>
      <c r="Q101" s="105">
        <f>依頼書!F121</f>
        <v>0</v>
      </c>
      <c r="R101" s="105"/>
      <c r="S101" s="105"/>
      <c r="T101" s="105"/>
      <c r="U101" s="105"/>
    </row>
    <row r="102" spans="1:21" s="111" customFormat="1">
      <c r="A102" s="113" t="str">
        <f>IF(O102=0,"",依頼書!L$3&amp;"-02")</f>
        <v/>
      </c>
      <c r="B102" s="110"/>
      <c r="C102" s="108" t="str">
        <f t="shared" si="9"/>
        <v/>
      </c>
      <c r="D102" s="108" t="str">
        <f t="shared" si="7"/>
        <v/>
      </c>
      <c r="E102" s="112" t="str">
        <f t="shared" si="5"/>
        <v/>
      </c>
      <c r="F102" s="110"/>
      <c r="G102" s="110"/>
      <c r="H102" s="110"/>
      <c r="I102" s="106" t="str">
        <f>IF(依頼書!B122="","",依頼書!B122)</f>
        <v/>
      </c>
      <c r="J102" s="112" t="str">
        <f t="shared" si="8"/>
        <v/>
      </c>
      <c r="K102" s="112" t="str">
        <f t="shared" si="6"/>
        <v/>
      </c>
      <c r="L102" s="110"/>
      <c r="M102" s="110"/>
      <c r="N102" s="105">
        <f>依頼書!O122</f>
        <v>0</v>
      </c>
      <c r="O102" s="105">
        <f>依頼書!G122</f>
        <v>0</v>
      </c>
      <c r="P102" s="105">
        <f>依頼書!D122</f>
        <v>0</v>
      </c>
      <c r="Q102" s="105">
        <f>依頼書!F122</f>
        <v>0</v>
      </c>
      <c r="R102" s="105"/>
      <c r="S102" s="105"/>
      <c r="T102" s="105"/>
      <c r="U102" s="105"/>
    </row>
    <row r="103" spans="1:21" s="111" customFormat="1">
      <c r="A103" s="113" t="str">
        <f>IF(O103=0,"",依頼書!L$3&amp;"-02")</f>
        <v/>
      </c>
      <c r="B103" s="110"/>
      <c r="C103" s="108" t="str">
        <f t="shared" si="9"/>
        <v/>
      </c>
      <c r="D103" s="108" t="str">
        <f t="shared" si="7"/>
        <v/>
      </c>
      <c r="E103" s="112" t="str">
        <f t="shared" si="5"/>
        <v/>
      </c>
      <c r="F103" s="110"/>
      <c r="G103" s="110"/>
      <c r="H103" s="110"/>
      <c r="I103" s="106" t="str">
        <f>IF(依頼書!B123="","",依頼書!B123)</f>
        <v/>
      </c>
      <c r="J103" s="112" t="str">
        <f t="shared" si="8"/>
        <v/>
      </c>
      <c r="K103" s="112" t="str">
        <f t="shared" si="6"/>
        <v/>
      </c>
      <c r="L103" s="110"/>
      <c r="M103" s="110"/>
      <c r="N103" s="105">
        <f>依頼書!O123</f>
        <v>0</v>
      </c>
      <c r="O103" s="105">
        <f>依頼書!G123</f>
        <v>0</v>
      </c>
      <c r="P103" s="105">
        <f>依頼書!D123</f>
        <v>0</v>
      </c>
      <c r="Q103" s="105">
        <f>依頼書!F123</f>
        <v>0</v>
      </c>
      <c r="R103" s="105"/>
      <c r="S103" s="105"/>
      <c r="T103" s="105"/>
      <c r="U103" s="105"/>
    </row>
    <row r="104" spans="1:21" s="111" customFormat="1">
      <c r="A104" s="113" t="str">
        <f>IF(O104=0,"",依頼書!L$3&amp;"-02")</f>
        <v/>
      </c>
      <c r="B104" s="110"/>
      <c r="C104" s="108" t="str">
        <f t="shared" si="9"/>
        <v/>
      </c>
      <c r="D104" s="108" t="str">
        <f t="shared" si="7"/>
        <v/>
      </c>
      <c r="E104" s="112" t="str">
        <f t="shared" si="5"/>
        <v/>
      </c>
      <c r="F104" s="110"/>
      <c r="G104" s="110"/>
      <c r="H104" s="110"/>
      <c r="I104" s="106" t="str">
        <f>IF(依頼書!B124="","",依頼書!B124)</f>
        <v/>
      </c>
      <c r="J104" s="112" t="str">
        <f t="shared" si="8"/>
        <v/>
      </c>
      <c r="K104" s="112" t="str">
        <f t="shared" si="6"/>
        <v/>
      </c>
      <c r="L104" s="110"/>
      <c r="M104" s="110"/>
      <c r="N104" s="105">
        <f>依頼書!O124</f>
        <v>0</v>
      </c>
      <c r="O104" s="105">
        <f>依頼書!G124</f>
        <v>0</v>
      </c>
      <c r="P104" s="105">
        <f>依頼書!D124</f>
        <v>0</v>
      </c>
      <c r="Q104" s="105">
        <f>依頼書!F124</f>
        <v>0</v>
      </c>
      <c r="R104" s="105"/>
      <c r="S104" s="105"/>
      <c r="T104" s="105"/>
      <c r="U104" s="105"/>
    </row>
    <row r="105" spans="1:21" s="111" customFormat="1">
      <c r="A105" s="113" t="str">
        <f>IF(O105=0,"",依頼書!L$3&amp;"-02")</f>
        <v/>
      </c>
      <c r="B105" s="110"/>
      <c r="C105" s="108" t="str">
        <f t="shared" si="9"/>
        <v/>
      </c>
      <c r="D105" s="108" t="str">
        <f t="shared" si="7"/>
        <v/>
      </c>
      <c r="E105" s="112" t="str">
        <f t="shared" si="5"/>
        <v/>
      </c>
      <c r="F105" s="110"/>
      <c r="G105" s="110"/>
      <c r="H105" s="110"/>
      <c r="I105" s="106" t="str">
        <f>IF(依頼書!B125="","",依頼書!B125)</f>
        <v/>
      </c>
      <c r="J105" s="112" t="str">
        <f t="shared" si="8"/>
        <v/>
      </c>
      <c r="K105" s="112" t="str">
        <f t="shared" si="6"/>
        <v/>
      </c>
      <c r="L105" s="110"/>
      <c r="M105" s="110"/>
      <c r="N105" s="105">
        <f>依頼書!O125</f>
        <v>0</v>
      </c>
      <c r="O105" s="105">
        <f>依頼書!G125</f>
        <v>0</v>
      </c>
      <c r="P105" s="105">
        <f>依頼書!D125</f>
        <v>0</v>
      </c>
      <c r="Q105" s="105">
        <f>依頼書!F125</f>
        <v>0</v>
      </c>
      <c r="R105" s="105"/>
      <c r="S105" s="105"/>
      <c r="T105" s="105"/>
      <c r="U105" s="105"/>
    </row>
    <row r="106" spans="1:21" s="111" customFormat="1">
      <c r="A106" s="113" t="str">
        <f>IF(O106=0,"",依頼書!L$3&amp;"-02")</f>
        <v/>
      </c>
      <c r="B106" s="110"/>
      <c r="C106" s="108" t="str">
        <f t="shared" si="9"/>
        <v/>
      </c>
      <c r="D106" s="108" t="str">
        <f t="shared" si="7"/>
        <v/>
      </c>
      <c r="E106" s="112" t="str">
        <f t="shared" si="5"/>
        <v/>
      </c>
      <c r="F106" s="110"/>
      <c r="G106" s="110"/>
      <c r="H106" s="110"/>
      <c r="I106" s="106" t="str">
        <f>IF(依頼書!B126="","",依頼書!B126)</f>
        <v/>
      </c>
      <c r="J106" s="112" t="str">
        <f t="shared" si="8"/>
        <v/>
      </c>
      <c r="K106" s="112" t="str">
        <f t="shared" si="6"/>
        <v/>
      </c>
      <c r="L106" s="110"/>
      <c r="M106" s="110"/>
      <c r="N106" s="105">
        <f>依頼書!O126</f>
        <v>0</v>
      </c>
      <c r="O106" s="105">
        <f>依頼書!G126</f>
        <v>0</v>
      </c>
      <c r="P106" s="105">
        <f>依頼書!D126</f>
        <v>0</v>
      </c>
      <c r="Q106" s="105">
        <f>依頼書!F126</f>
        <v>0</v>
      </c>
      <c r="R106" s="105"/>
      <c r="S106" s="105"/>
      <c r="T106" s="105"/>
      <c r="U106" s="105"/>
    </row>
    <row r="107" spans="1:21" s="111" customFormat="1">
      <c r="A107" s="113" t="str">
        <f>IF(O107=0,"",依頼書!L$3&amp;"-02")</f>
        <v/>
      </c>
      <c r="B107" s="110"/>
      <c r="C107" s="108" t="str">
        <f t="shared" si="9"/>
        <v/>
      </c>
      <c r="D107" s="108" t="str">
        <f t="shared" si="7"/>
        <v/>
      </c>
      <c r="E107" s="112" t="str">
        <f t="shared" si="5"/>
        <v/>
      </c>
      <c r="F107" s="110"/>
      <c r="G107" s="110"/>
      <c r="H107" s="110"/>
      <c r="I107" s="106" t="str">
        <f>IF(依頼書!B127="","",依頼書!B127)</f>
        <v/>
      </c>
      <c r="J107" s="112" t="str">
        <f t="shared" si="8"/>
        <v/>
      </c>
      <c r="K107" s="112" t="str">
        <f t="shared" si="6"/>
        <v/>
      </c>
      <c r="L107" s="110"/>
      <c r="M107" s="110"/>
      <c r="N107" s="105">
        <f>依頼書!O127</f>
        <v>0</v>
      </c>
      <c r="O107" s="105">
        <f>依頼書!G127</f>
        <v>0</v>
      </c>
      <c r="P107" s="105">
        <f>依頼書!D127</f>
        <v>0</v>
      </c>
      <c r="Q107" s="105">
        <f>依頼書!F127</f>
        <v>0</v>
      </c>
      <c r="R107" s="105"/>
      <c r="S107" s="105"/>
      <c r="T107" s="105"/>
      <c r="U107" s="105"/>
    </row>
    <row r="108" spans="1:21" s="111" customFormat="1">
      <c r="A108" s="113" t="str">
        <f>IF(O108=0,"",依頼書!L$3&amp;"-02")</f>
        <v/>
      </c>
      <c r="B108" s="110"/>
      <c r="C108" s="108" t="str">
        <f t="shared" si="9"/>
        <v/>
      </c>
      <c r="D108" s="108" t="str">
        <f t="shared" si="7"/>
        <v/>
      </c>
      <c r="E108" s="112" t="str">
        <f t="shared" si="5"/>
        <v/>
      </c>
      <c r="F108" s="110"/>
      <c r="G108" s="110"/>
      <c r="H108" s="110"/>
      <c r="I108" s="106" t="str">
        <f>IF(依頼書!B128="","",依頼書!B128)</f>
        <v/>
      </c>
      <c r="J108" s="112" t="str">
        <f t="shared" si="8"/>
        <v/>
      </c>
      <c r="K108" s="112" t="str">
        <f t="shared" si="6"/>
        <v/>
      </c>
      <c r="L108" s="110"/>
      <c r="M108" s="110"/>
      <c r="N108" s="105">
        <f>依頼書!O128</f>
        <v>0</v>
      </c>
      <c r="O108" s="105">
        <f>依頼書!G128</f>
        <v>0</v>
      </c>
      <c r="P108" s="105">
        <f>依頼書!D128</f>
        <v>0</v>
      </c>
      <c r="Q108" s="105">
        <f>依頼書!F128</f>
        <v>0</v>
      </c>
      <c r="R108" s="105"/>
      <c r="S108" s="105"/>
      <c r="T108" s="105"/>
      <c r="U108" s="105"/>
    </row>
    <row r="109" spans="1:21" s="111" customFormat="1">
      <c r="A109" s="113" t="str">
        <f>IF(O109=0,"",依頼書!L$3&amp;"-02")</f>
        <v/>
      </c>
      <c r="B109" s="110"/>
      <c r="C109" s="108" t="str">
        <f t="shared" si="9"/>
        <v/>
      </c>
      <c r="D109" s="108" t="str">
        <f t="shared" si="7"/>
        <v/>
      </c>
      <c r="E109" s="112" t="str">
        <f t="shared" si="5"/>
        <v/>
      </c>
      <c r="F109" s="110"/>
      <c r="G109" s="110"/>
      <c r="H109" s="110"/>
      <c r="I109" s="106" t="str">
        <f>IF(依頼書!B129="","",依頼書!B129)</f>
        <v/>
      </c>
      <c r="J109" s="112" t="str">
        <f t="shared" si="8"/>
        <v/>
      </c>
      <c r="K109" s="112" t="str">
        <f t="shared" si="6"/>
        <v/>
      </c>
      <c r="L109" s="110"/>
      <c r="M109" s="110"/>
      <c r="N109" s="105">
        <f>依頼書!O129</f>
        <v>0</v>
      </c>
      <c r="O109" s="105">
        <f>依頼書!G129</f>
        <v>0</v>
      </c>
      <c r="P109" s="105">
        <f>依頼書!D129</f>
        <v>0</v>
      </c>
      <c r="Q109" s="105">
        <f>依頼書!F129</f>
        <v>0</v>
      </c>
      <c r="R109" s="105"/>
      <c r="S109" s="105"/>
      <c r="T109" s="105"/>
      <c r="U109" s="105"/>
    </row>
    <row r="110" spans="1:21" s="111" customFormat="1">
      <c r="A110" s="113" t="str">
        <f>IF(O110=0,"",依頼書!L$3&amp;"-02")</f>
        <v/>
      </c>
      <c r="B110" s="110"/>
      <c r="C110" s="108" t="str">
        <f t="shared" si="9"/>
        <v/>
      </c>
      <c r="D110" s="108" t="str">
        <f t="shared" si="7"/>
        <v/>
      </c>
      <c r="E110" s="112" t="str">
        <f t="shared" si="5"/>
        <v/>
      </c>
      <c r="F110" s="110"/>
      <c r="G110" s="110"/>
      <c r="H110" s="110"/>
      <c r="I110" s="106" t="str">
        <f>IF(依頼書!B130="","",依頼書!B130)</f>
        <v/>
      </c>
      <c r="J110" s="112" t="str">
        <f t="shared" si="8"/>
        <v/>
      </c>
      <c r="K110" s="112" t="str">
        <f t="shared" si="6"/>
        <v/>
      </c>
      <c r="L110" s="110"/>
      <c r="M110" s="110"/>
      <c r="N110" s="105">
        <f>依頼書!O130</f>
        <v>0</v>
      </c>
      <c r="O110" s="105">
        <f>依頼書!G130</f>
        <v>0</v>
      </c>
      <c r="P110" s="105">
        <f>依頼書!D130</f>
        <v>0</v>
      </c>
      <c r="Q110" s="105">
        <f>依頼書!F130</f>
        <v>0</v>
      </c>
      <c r="R110" s="105"/>
      <c r="S110" s="105"/>
      <c r="T110" s="105"/>
      <c r="U110" s="105"/>
    </row>
    <row r="111" spans="1:21" s="111" customFormat="1">
      <c r="A111" s="113" t="str">
        <f>IF(O111=0,"",依頼書!L$3&amp;"-02")</f>
        <v/>
      </c>
      <c r="B111" s="110"/>
      <c r="C111" s="108" t="str">
        <f t="shared" si="9"/>
        <v/>
      </c>
      <c r="D111" s="108" t="str">
        <f t="shared" si="7"/>
        <v/>
      </c>
      <c r="E111" s="112" t="str">
        <f t="shared" si="5"/>
        <v/>
      </c>
      <c r="F111" s="110"/>
      <c r="G111" s="110"/>
      <c r="H111" s="110"/>
      <c r="I111" s="106" t="str">
        <f>IF(依頼書!B131="","",依頼書!B131)</f>
        <v/>
      </c>
      <c r="J111" s="112" t="str">
        <f t="shared" si="8"/>
        <v/>
      </c>
      <c r="K111" s="112" t="str">
        <f t="shared" si="6"/>
        <v/>
      </c>
      <c r="L111" s="110"/>
      <c r="M111" s="110"/>
      <c r="N111" s="105">
        <f>依頼書!O131</f>
        <v>0</v>
      </c>
      <c r="O111" s="105">
        <f>依頼書!G131</f>
        <v>0</v>
      </c>
      <c r="P111" s="105">
        <f>依頼書!D131</f>
        <v>0</v>
      </c>
      <c r="Q111" s="105">
        <f>依頼書!F131</f>
        <v>0</v>
      </c>
      <c r="R111" s="105"/>
      <c r="S111" s="105"/>
      <c r="T111" s="105"/>
      <c r="U111" s="105"/>
    </row>
    <row r="112" spans="1:21" s="111" customFormat="1">
      <c r="A112" s="113" t="str">
        <f>IF(O112=0,"",依頼書!L$3&amp;"-02")</f>
        <v/>
      </c>
      <c r="B112" s="110"/>
      <c r="C112" s="108" t="str">
        <f t="shared" si="9"/>
        <v/>
      </c>
      <c r="D112" s="108" t="str">
        <f t="shared" si="7"/>
        <v/>
      </c>
      <c r="E112" s="112" t="str">
        <f t="shared" si="5"/>
        <v/>
      </c>
      <c r="F112" s="110"/>
      <c r="G112" s="110"/>
      <c r="H112" s="110"/>
      <c r="I112" s="106" t="str">
        <f>IF(依頼書!B132="","",依頼書!B132)</f>
        <v/>
      </c>
      <c r="J112" s="112" t="str">
        <f t="shared" si="8"/>
        <v/>
      </c>
      <c r="K112" s="112" t="str">
        <f t="shared" si="6"/>
        <v/>
      </c>
      <c r="L112" s="110"/>
      <c r="M112" s="110"/>
      <c r="N112" s="105">
        <f>依頼書!O132</f>
        <v>0</v>
      </c>
      <c r="O112" s="105">
        <f>依頼書!G132</f>
        <v>0</v>
      </c>
      <c r="P112" s="105">
        <f>依頼書!D132</f>
        <v>0</v>
      </c>
      <c r="Q112" s="105">
        <f>依頼書!F132</f>
        <v>0</v>
      </c>
      <c r="R112" s="105"/>
      <c r="S112" s="105"/>
      <c r="T112" s="105"/>
      <c r="U112" s="105"/>
    </row>
    <row r="113" spans="1:21" s="111" customFormat="1">
      <c r="A113" s="113" t="str">
        <f>IF(O113=0,"",依頼書!L$3&amp;"-02")</f>
        <v/>
      </c>
      <c r="B113" s="110"/>
      <c r="C113" s="108" t="str">
        <f t="shared" si="9"/>
        <v/>
      </c>
      <c r="D113" s="108" t="str">
        <f t="shared" si="7"/>
        <v/>
      </c>
      <c r="E113" s="112" t="str">
        <f t="shared" si="5"/>
        <v/>
      </c>
      <c r="F113" s="110"/>
      <c r="G113" s="110"/>
      <c r="H113" s="110"/>
      <c r="I113" s="106" t="str">
        <f>IF(依頼書!B133="","",依頼書!B133)</f>
        <v/>
      </c>
      <c r="J113" s="112" t="str">
        <f t="shared" si="8"/>
        <v/>
      </c>
      <c r="K113" s="112" t="str">
        <f t="shared" si="6"/>
        <v/>
      </c>
      <c r="L113" s="110"/>
      <c r="M113" s="110"/>
      <c r="N113" s="105">
        <f>依頼書!O133</f>
        <v>0</v>
      </c>
      <c r="O113" s="105">
        <f>依頼書!G133</f>
        <v>0</v>
      </c>
      <c r="P113" s="105">
        <f>依頼書!D133</f>
        <v>0</v>
      </c>
      <c r="Q113" s="105">
        <f>依頼書!F133</f>
        <v>0</v>
      </c>
      <c r="R113" s="105"/>
      <c r="S113" s="105"/>
      <c r="T113" s="105"/>
      <c r="U113" s="105"/>
    </row>
    <row r="114" spans="1:21" s="111" customFormat="1">
      <c r="A114" s="113" t="str">
        <f>IF(O114=0,"",依頼書!L$3&amp;"-02")</f>
        <v/>
      </c>
      <c r="B114" s="110"/>
      <c r="C114" s="108" t="str">
        <f t="shared" si="9"/>
        <v/>
      </c>
      <c r="D114" s="108" t="str">
        <f t="shared" si="7"/>
        <v/>
      </c>
      <c r="E114" s="112" t="str">
        <f t="shared" si="5"/>
        <v/>
      </c>
      <c r="F114" s="110"/>
      <c r="G114" s="110"/>
      <c r="H114" s="110"/>
      <c r="I114" s="106" t="str">
        <f>IF(依頼書!B134="","",依頼書!B134)</f>
        <v/>
      </c>
      <c r="J114" s="112" t="str">
        <f t="shared" si="8"/>
        <v/>
      </c>
      <c r="K114" s="112" t="str">
        <f t="shared" si="6"/>
        <v/>
      </c>
      <c r="L114" s="110"/>
      <c r="M114" s="110"/>
      <c r="N114" s="105">
        <f>依頼書!O134</f>
        <v>0</v>
      </c>
      <c r="O114" s="105">
        <f>依頼書!G134</f>
        <v>0</v>
      </c>
      <c r="P114" s="105">
        <f>依頼書!D134</f>
        <v>0</v>
      </c>
      <c r="Q114" s="105">
        <f>依頼書!F134</f>
        <v>0</v>
      </c>
      <c r="R114" s="105"/>
      <c r="S114" s="105"/>
      <c r="T114" s="105"/>
      <c r="U114" s="105"/>
    </row>
    <row r="115" spans="1:21" s="111" customFormat="1">
      <c r="A115" s="113" t="str">
        <f>IF(O115=0,"",依頼書!L$3&amp;"-02")</f>
        <v/>
      </c>
      <c r="B115" s="110"/>
      <c r="C115" s="108" t="str">
        <f t="shared" si="9"/>
        <v/>
      </c>
      <c r="D115" s="108" t="str">
        <f t="shared" si="7"/>
        <v/>
      </c>
      <c r="E115" s="112" t="str">
        <f t="shared" si="5"/>
        <v/>
      </c>
      <c r="F115" s="110"/>
      <c r="G115" s="110"/>
      <c r="H115" s="110"/>
      <c r="I115" s="106" t="str">
        <f>IF(依頼書!B135="","",依頼書!B135)</f>
        <v/>
      </c>
      <c r="J115" s="112" t="str">
        <f t="shared" si="8"/>
        <v/>
      </c>
      <c r="K115" s="112" t="str">
        <f t="shared" si="6"/>
        <v/>
      </c>
      <c r="L115" s="110"/>
      <c r="M115" s="110"/>
      <c r="N115" s="105">
        <f>依頼書!O135</f>
        <v>0</v>
      </c>
      <c r="O115" s="105">
        <f>依頼書!G135</f>
        <v>0</v>
      </c>
      <c r="P115" s="105">
        <f>依頼書!D135</f>
        <v>0</v>
      </c>
      <c r="Q115" s="105">
        <f>依頼書!F135</f>
        <v>0</v>
      </c>
      <c r="R115" s="105"/>
      <c r="S115" s="105"/>
      <c r="T115" s="105"/>
      <c r="U115" s="105"/>
    </row>
    <row r="116" spans="1:21" s="111" customFormat="1">
      <c r="A116" s="113" t="str">
        <f>IF(O116=0,"",依頼書!L$3&amp;"-02")</f>
        <v/>
      </c>
      <c r="B116" s="110"/>
      <c r="C116" s="108" t="str">
        <f t="shared" si="9"/>
        <v/>
      </c>
      <c r="D116" s="108" t="str">
        <f t="shared" si="7"/>
        <v/>
      </c>
      <c r="E116" s="112" t="str">
        <f t="shared" si="5"/>
        <v/>
      </c>
      <c r="F116" s="110"/>
      <c r="G116" s="110"/>
      <c r="H116" s="110"/>
      <c r="I116" s="106" t="str">
        <f>IF(依頼書!B136="","",依頼書!B136)</f>
        <v/>
      </c>
      <c r="J116" s="112" t="str">
        <f t="shared" si="8"/>
        <v/>
      </c>
      <c r="K116" s="112" t="str">
        <f t="shared" si="6"/>
        <v/>
      </c>
      <c r="L116" s="110"/>
      <c r="M116" s="110"/>
      <c r="N116" s="105">
        <f>依頼書!O136</f>
        <v>0</v>
      </c>
      <c r="O116" s="105">
        <f>依頼書!G136</f>
        <v>0</v>
      </c>
      <c r="P116" s="105">
        <f>依頼書!D136</f>
        <v>0</v>
      </c>
      <c r="Q116" s="105">
        <f>依頼書!F136</f>
        <v>0</v>
      </c>
      <c r="R116" s="105"/>
      <c r="S116" s="105"/>
      <c r="T116" s="105"/>
      <c r="U116" s="105"/>
    </row>
    <row r="117" spans="1:21" s="111" customFormat="1">
      <c r="A117" s="113" t="str">
        <f>IF(O117=0,"",依頼書!L$3&amp;"-02")</f>
        <v/>
      </c>
      <c r="B117" s="110"/>
      <c r="C117" s="108" t="str">
        <f t="shared" si="9"/>
        <v/>
      </c>
      <c r="D117" s="108" t="str">
        <f t="shared" si="7"/>
        <v/>
      </c>
      <c r="E117" s="112" t="str">
        <f t="shared" si="5"/>
        <v/>
      </c>
      <c r="F117" s="110"/>
      <c r="G117" s="110"/>
      <c r="H117" s="110"/>
      <c r="I117" s="106" t="str">
        <f>IF(依頼書!B137="","",依頼書!B137)</f>
        <v/>
      </c>
      <c r="J117" s="112" t="str">
        <f t="shared" si="8"/>
        <v/>
      </c>
      <c r="K117" s="112" t="str">
        <f t="shared" si="6"/>
        <v/>
      </c>
      <c r="L117" s="110"/>
      <c r="M117" s="110"/>
      <c r="N117" s="105">
        <f>依頼書!O137</f>
        <v>0</v>
      </c>
      <c r="O117" s="105">
        <f>依頼書!G137</f>
        <v>0</v>
      </c>
      <c r="P117" s="105">
        <f>依頼書!D137</f>
        <v>0</v>
      </c>
      <c r="Q117" s="105">
        <f>依頼書!F137</f>
        <v>0</v>
      </c>
      <c r="R117" s="105"/>
      <c r="S117" s="105"/>
      <c r="T117" s="105"/>
      <c r="U117" s="105"/>
    </row>
    <row r="118" spans="1:21" s="111" customFormat="1">
      <c r="A118" s="113" t="str">
        <f>IF(O118=0,"",依頼書!L$3&amp;"-02")</f>
        <v/>
      </c>
      <c r="B118" s="110"/>
      <c r="C118" s="108" t="str">
        <f t="shared" si="9"/>
        <v/>
      </c>
      <c r="D118" s="108" t="str">
        <f t="shared" si="7"/>
        <v/>
      </c>
      <c r="E118" s="112" t="str">
        <f t="shared" si="5"/>
        <v/>
      </c>
      <c r="F118" s="110"/>
      <c r="G118" s="110"/>
      <c r="H118" s="110"/>
      <c r="I118" s="106" t="str">
        <f>IF(依頼書!B138="","",依頼書!B138)</f>
        <v/>
      </c>
      <c r="J118" s="112" t="str">
        <f t="shared" si="8"/>
        <v/>
      </c>
      <c r="K118" s="112" t="str">
        <f t="shared" si="6"/>
        <v/>
      </c>
      <c r="L118" s="110"/>
      <c r="M118" s="110"/>
      <c r="N118" s="105">
        <f>依頼書!O138</f>
        <v>0</v>
      </c>
      <c r="O118" s="105">
        <f>依頼書!G138</f>
        <v>0</v>
      </c>
      <c r="P118" s="105">
        <f>依頼書!D138</f>
        <v>0</v>
      </c>
      <c r="Q118" s="105">
        <f>依頼書!F138</f>
        <v>0</v>
      </c>
      <c r="R118" s="105"/>
      <c r="S118" s="105"/>
      <c r="T118" s="105"/>
      <c r="U118" s="105"/>
    </row>
    <row r="119" spans="1:21" s="111" customFormat="1">
      <c r="A119" s="113" t="str">
        <f>IF(O119=0,"",依頼書!L$3&amp;"-02")</f>
        <v/>
      </c>
      <c r="B119" s="110"/>
      <c r="C119" s="108" t="str">
        <f t="shared" si="9"/>
        <v/>
      </c>
      <c r="D119" s="108" t="str">
        <f t="shared" si="7"/>
        <v/>
      </c>
      <c r="E119" s="112" t="str">
        <f t="shared" si="5"/>
        <v/>
      </c>
      <c r="F119" s="110"/>
      <c r="G119" s="110"/>
      <c r="H119" s="110"/>
      <c r="I119" s="106" t="str">
        <f>IF(依頼書!B139="","",依頼書!B139)</f>
        <v/>
      </c>
      <c r="J119" s="112" t="str">
        <f t="shared" si="8"/>
        <v/>
      </c>
      <c r="K119" s="112" t="str">
        <f t="shared" si="6"/>
        <v/>
      </c>
      <c r="L119" s="110"/>
      <c r="M119" s="110"/>
      <c r="N119" s="105">
        <f>依頼書!O139</f>
        <v>0</v>
      </c>
      <c r="O119" s="105">
        <f>依頼書!G139</f>
        <v>0</v>
      </c>
      <c r="P119" s="105">
        <f>依頼書!D139</f>
        <v>0</v>
      </c>
      <c r="Q119" s="105">
        <f>依頼書!F139</f>
        <v>0</v>
      </c>
      <c r="R119" s="105"/>
      <c r="S119" s="105"/>
      <c r="T119" s="105"/>
      <c r="U119" s="105"/>
    </row>
    <row r="120" spans="1:21" s="111" customFormat="1">
      <c r="A120" s="113" t="str">
        <f>IF(O120=0,"",依頼書!L$3&amp;"-02")</f>
        <v/>
      </c>
      <c r="B120" s="110"/>
      <c r="C120" s="108" t="str">
        <f t="shared" si="9"/>
        <v/>
      </c>
      <c r="D120" s="108" t="str">
        <f t="shared" si="7"/>
        <v/>
      </c>
      <c r="E120" s="112" t="str">
        <f t="shared" si="5"/>
        <v/>
      </c>
      <c r="F120" s="110"/>
      <c r="G120" s="110"/>
      <c r="H120" s="110"/>
      <c r="I120" s="106" t="str">
        <f>IF(依頼書!B140="","",依頼書!B140)</f>
        <v/>
      </c>
      <c r="J120" s="112" t="str">
        <f t="shared" si="8"/>
        <v/>
      </c>
      <c r="K120" s="112" t="str">
        <f t="shared" si="6"/>
        <v/>
      </c>
      <c r="L120" s="110"/>
      <c r="M120" s="110"/>
      <c r="N120" s="105">
        <f>依頼書!O140</f>
        <v>0</v>
      </c>
      <c r="O120" s="105">
        <f>依頼書!G140</f>
        <v>0</v>
      </c>
      <c r="P120" s="105">
        <f>依頼書!D140</f>
        <v>0</v>
      </c>
      <c r="Q120" s="105">
        <f>依頼書!F140</f>
        <v>0</v>
      </c>
      <c r="R120" s="105"/>
      <c r="S120" s="105"/>
      <c r="T120" s="105"/>
      <c r="U120" s="105"/>
    </row>
    <row r="121" spans="1:21" s="111" customFormat="1">
      <c r="A121" s="113" t="str">
        <f>IF(O121=0,"",依頼書!L$3&amp;"-02")</f>
        <v/>
      </c>
      <c r="B121" s="110"/>
      <c r="C121" s="108" t="str">
        <f t="shared" si="9"/>
        <v/>
      </c>
      <c r="D121" s="108" t="str">
        <f t="shared" si="7"/>
        <v/>
      </c>
      <c r="E121" s="112" t="str">
        <f t="shared" si="5"/>
        <v/>
      </c>
      <c r="F121" s="110"/>
      <c r="G121" s="110"/>
      <c r="H121" s="110"/>
      <c r="I121" s="106" t="str">
        <f>IF(依頼書!B141="","",依頼書!B141)</f>
        <v/>
      </c>
      <c r="J121" s="112" t="str">
        <f t="shared" si="8"/>
        <v/>
      </c>
      <c r="K121" s="112" t="str">
        <f t="shared" si="6"/>
        <v/>
      </c>
      <c r="L121" s="110"/>
      <c r="M121" s="110"/>
      <c r="N121" s="105">
        <f>依頼書!O141</f>
        <v>0</v>
      </c>
      <c r="O121" s="105">
        <f>依頼書!G141</f>
        <v>0</v>
      </c>
      <c r="P121" s="105">
        <f>依頼書!D141</f>
        <v>0</v>
      </c>
      <c r="Q121" s="105">
        <f>依頼書!F141</f>
        <v>0</v>
      </c>
      <c r="R121" s="105"/>
      <c r="S121" s="105"/>
      <c r="T121" s="105"/>
      <c r="U121" s="105"/>
    </row>
    <row r="122" spans="1:21" s="111" customFormat="1">
      <c r="A122" s="113" t="str">
        <f>IF(O122=0,"",依頼書!L$3&amp;"-02")</f>
        <v/>
      </c>
      <c r="B122" s="110"/>
      <c r="C122" s="108" t="str">
        <f t="shared" si="9"/>
        <v/>
      </c>
      <c r="D122" s="108" t="str">
        <f t="shared" si="7"/>
        <v/>
      </c>
      <c r="E122" s="112" t="str">
        <f t="shared" si="5"/>
        <v/>
      </c>
      <c r="F122" s="110"/>
      <c r="G122" s="110"/>
      <c r="H122" s="110"/>
      <c r="I122" s="106" t="str">
        <f>IF(依頼書!B142="","",依頼書!B142)</f>
        <v/>
      </c>
      <c r="J122" s="112" t="str">
        <f t="shared" si="8"/>
        <v/>
      </c>
      <c r="K122" s="112" t="str">
        <f t="shared" si="6"/>
        <v/>
      </c>
      <c r="L122" s="110"/>
      <c r="M122" s="110"/>
      <c r="N122" s="105">
        <f>依頼書!O142</f>
        <v>0</v>
      </c>
      <c r="O122" s="105">
        <f>依頼書!G142</f>
        <v>0</v>
      </c>
      <c r="P122" s="105">
        <f>依頼書!D142</f>
        <v>0</v>
      </c>
      <c r="Q122" s="105">
        <f>依頼書!F142</f>
        <v>0</v>
      </c>
      <c r="R122" s="105"/>
      <c r="S122" s="105"/>
      <c r="T122" s="105"/>
      <c r="U122" s="105"/>
    </row>
    <row r="123" spans="1:21" s="111" customFormat="1">
      <c r="A123" s="113" t="str">
        <f>IF(O123=0,"",依頼書!L$3&amp;"-02")</f>
        <v/>
      </c>
      <c r="B123" s="110"/>
      <c r="C123" s="108" t="str">
        <f t="shared" si="9"/>
        <v/>
      </c>
      <c r="D123" s="108" t="str">
        <f t="shared" si="7"/>
        <v/>
      </c>
      <c r="E123" s="112" t="str">
        <f t="shared" si="5"/>
        <v/>
      </c>
      <c r="F123" s="110"/>
      <c r="G123" s="110"/>
      <c r="H123" s="110"/>
      <c r="I123" s="106" t="str">
        <f>IF(依頼書!B143="","",依頼書!B143)</f>
        <v/>
      </c>
      <c r="J123" s="112" t="str">
        <f t="shared" si="8"/>
        <v/>
      </c>
      <c r="K123" s="112" t="str">
        <f t="shared" si="6"/>
        <v/>
      </c>
      <c r="L123" s="110"/>
      <c r="M123" s="110"/>
      <c r="N123" s="105">
        <f>依頼書!O143</f>
        <v>0</v>
      </c>
      <c r="O123" s="105">
        <f>依頼書!G143</f>
        <v>0</v>
      </c>
      <c r="P123" s="105">
        <f>依頼書!D143</f>
        <v>0</v>
      </c>
      <c r="Q123" s="105">
        <f>依頼書!F143</f>
        <v>0</v>
      </c>
      <c r="R123" s="105"/>
      <c r="S123" s="105"/>
      <c r="T123" s="105"/>
      <c r="U123" s="105"/>
    </row>
    <row r="124" spans="1:21" s="111" customFormat="1">
      <c r="A124" s="113" t="str">
        <f>IF(O124=0,"",依頼書!L$3&amp;"-02")</f>
        <v/>
      </c>
      <c r="B124" s="110"/>
      <c r="C124" s="108" t="str">
        <f t="shared" si="9"/>
        <v/>
      </c>
      <c r="D124" s="108" t="str">
        <f t="shared" si="7"/>
        <v/>
      </c>
      <c r="E124" s="112" t="str">
        <f t="shared" si="5"/>
        <v/>
      </c>
      <c r="F124" s="110"/>
      <c r="G124" s="110"/>
      <c r="H124" s="110"/>
      <c r="I124" s="106" t="str">
        <f>IF(依頼書!B144="","",依頼書!B144)</f>
        <v/>
      </c>
      <c r="J124" s="112" t="str">
        <f t="shared" si="8"/>
        <v/>
      </c>
      <c r="K124" s="112" t="str">
        <f t="shared" si="6"/>
        <v/>
      </c>
      <c r="L124" s="110"/>
      <c r="M124" s="110"/>
      <c r="N124" s="105">
        <f>依頼書!O144</f>
        <v>0</v>
      </c>
      <c r="O124" s="105">
        <f>依頼書!G144</f>
        <v>0</v>
      </c>
      <c r="P124" s="105">
        <f>依頼書!D144</f>
        <v>0</v>
      </c>
      <c r="Q124" s="105">
        <f>依頼書!F144</f>
        <v>0</v>
      </c>
      <c r="R124" s="105"/>
      <c r="S124" s="105"/>
      <c r="T124" s="105"/>
      <c r="U124" s="105"/>
    </row>
    <row r="125" spans="1:21" s="111" customFormat="1">
      <c r="A125" s="113" t="str">
        <f>IF(O125=0,"",依頼書!L$3&amp;"-02")</f>
        <v/>
      </c>
      <c r="B125" s="110"/>
      <c r="C125" s="108" t="str">
        <f t="shared" si="9"/>
        <v/>
      </c>
      <c r="D125" s="108" t="str">
        <f t="shared" si="7"/>
        <v/>
      </c>
      <c r="E125" s="112" t="str">
        <f t="shared" si="5"/>
        <v/>
      </c>
      <c r="F125" s="110"/>
      <c r="G125" s="110"/>
      <c r="H125" s="110"/>
      <c r="I125" s="106" t="str">
        <f>IF(依頼書!B145="","",依頼書!B145)</f>
        <v/>
      </c>
      <c r="J125" s="112" t="str">
        <f t="shared" si="8"/>
        <v/>
      </c>
      <c r="K125" s="112" t="str">
        <f t="shared" si="6"/>
        <v/>
      </c>
      <c r="L125" s="110"/>
      <c r="M125" s="110"/>
      <c r="N125" s="105">
        <f>依頼書!O145</f>
        <v>0</v>
      </c>
      <c r="O125" s="105">
        <f>依頼書!G145</f>
        <v>0</v>
      </c>
      <c r="P125" s="105">
        <f>依頼書!D145</f>
        <v>0</v>
      </c>
      <c r="Q125" s="105">
        <f>依頼書!F145</f>
        <v>0</v>
      </c>
      <c r="R125" s="105"/>
      <c r="S125" s="105"/>
      <c r="T125" s="105"/>
      <c r="U125" s="105"/>
    </row>
    <row r="126" spans="1:21" s="111" customFormat="1">
      <c r="A126" s="113" t="str">
        <f>IF(O126=0,"",依頼書!L$3&amp;"-02")</f>
        <v/>
      </c>
      <c r="B126" s="110"/>
      <c r="C126" s="108" t="str">
        <f t="shared" si="9"/>
        <v/>
      </c>
      <c r="D126" s="108" t="str">
        <f t="shared" si="7"/>
        <v/>
      </c>
      <c r="E126" s="112" t="str">
        <f t="shared" si="5"/>
        <v/>
      </c>
      <c r="F126" s="110"/>
      <c r="G126" s="110"/>
      <c r="H126" s="110"/>
      <c r="I126" s="106" t="str">
        <f>IF(依頼書!B146="","",依頼書!B146)</f>
        <v/>
      </c>
      <c r="J126" s="112" t="str">
        <f t="shared" si="8"/>
        <v/>
      </c>
      <c r="K126" s="112" t="str">
        <f t="shared" si="6"/>
        <v/>
      </c>
      <c r="L126" s="110"/>
      <c r="M126" s="110"/>
      <c r="N126" s="105">
        <f>依頼書!O146</f>
        <v>0</v>
      </c>
      <c r="O126" s="105">
        <f>依頼書!G146</f>
        <v>0</v>
      </c>
      <c r="P126" s="105">
        <f>依頼書!D146</f>
        <v>0</v>
      </c>
      <c r="Q126" s="105">
        <f>依頼書!F146</f>
        <v>0</v>
      </c>
      <c r="R126" s="105"/>
      <c r="S126" s="105"/>
      <c r="T126" s="105"/>
      <c r="U126" s="105"/>
    </row>
    <row r="127" spans="1:21" s="111" customFormat="1">
      <c r="A127" s="113" t="str">
        <f>IF(O127=0,"",依頼書!L$3&amp;"-02")</f>
        <v/>
      </c>
      <c r="B127" s="110"/>
      <c r="C127" s="108" t="str">
        <f t="shared" si="9"/>
        <v/>
      </c>
      <c r="D127" s="108" t="str">
        <f t="shared" si="7"/>
        <v/>
      </c>
      <c r="E127" s="112" t="str">
        <f t="shared" si="5"/>
        <v/>
      </c>
      <c r="F127" s="110"/>
      <c r="G127" s="110"/>
      <c r="H127" s="110"/>
      <c r="I127" s="106" t="str">
        <f>IF(依頼書!B147="","",依頼書!B147)</f>
        <v/>
      </c>
      <c r="J127" s="112" t="str">
        <f t="shared" si="8"/>
        <v/>
      </c>
      <c r="K127" s="112" t="str">
        <f t="shared" si="6"/>
        <v/>
      </c>
      <c r="L127" s="110"/>
      <c r="M127" s="110"/>
      <c r="N127" s="105">
        <f>依頼書!O147</f>
        <v>0</v>
      </c>
      <c r="O127" s="105">
        <f>依頼書!G147</f>
        <v>0</v>
      </c>
      <c r="P127" s="105">
        <f>依頼書!D147</f>
        <v>0</v>
      </c>
      <c r="Q127" s="105">
        <f>依頼書!F147</f>
        <v>0</v>
      </c>
      <c r="R127" s="105"/>
      <c r="S127" s="105"/>
      <c r="T127" s="105"/>
      <c r="U127" s="105"/>
    </row>
    <row r="128" spans="1:21" s="111" customFormat="1">
      <c r="A128" s="113" t="str">
        <f>IF(O128=0,"",依頼書!L$3&amp;"-02")</f>
        <v/>
      </c>
      <c r="B128" s="110"/>
      <c r="C128" s="108" t="str">
        <f t="shared" si="9"/>
        <v/>
      </c>
      <c r="D128" s="108" t="str">
        <f t="shared" si="7"/>
        <v/>
      </c>
      <c r="E128" s="112" t="str">
        <f t="shared" si="5"/>
        <v/>
      </c>
      <c r="F128" s="110"/>
      <c r="G128" s="110"/>
      <c r="H128" s="110"/>
      <c r="I128" s="106" t="str">
        <f>IF(依頼書!B148="","",依頼書!B148)</f>
        <v/>
      </c>
      <c r="J128" s="112" t="str">
        <f t="shared" si="8"/>
        <v/>
      </c>
      <c r="K128" s="112" t="str">
        <f t="shared" si="6"/>
        <v/>
      </c>
      <c r="L128" s="110"/>
      <c r="M128" s="110"/>
      <c r="N128" s="105">
        <f>依頼書!O148</f>
        <v>0</v>
      </c>
      <c r="O128" s="105">
        <f>依頼書!G148</f>
        <v>0</v>
      </c>
      <c r="P128" s="105">
        <f>依頼書!D148</f>
        <v>0</v>
      </c>
      <c r="Q128" s="105">
        <f>依頼書!F148</f>
        <v>0</v>
      </c>
      <c r="R128" s="105"/>
      <c r="S128" s="105"/>
      <c r="T128" s="105"/>
      <c r="U128" s="105"/>
    </row>
    <row r="129" spans="1:21" s="111" customFormat="1">
      <c r="A129" s="113" t="str">
        <f>IF(O129=0,"",依頼書!L$3&amp;"-02")</f>
        <v/>
      </c>
      <c r="B129" s="110"/>
      <c r="C129" s="108" t="str">
        <f t="shared" si="9"/>
        <v/>
      </c>
      <c r="D129" s="108" t="str">
        <f t="shared" si="7"/>
        <v/>
      </c>
      <c r="E129" s="112" t="str">
        <f t="shared" si="5"/>
        <v/>
      </c>
      <c r="F129" s="110"/>
      <c r="G129" s="110"/>
      <c r="H129" s="110"/>
      <c r="I129" s="106" t="str">
        <f>IF(依頼書!B149="","",依頼書!B149)</f>
        <v/>
      </c>
      <c r="J129" s="112" t="str">
        <f t="shared" si="8"/>
        <v/>
      </c>
      <c r="K129" s="112" t="str">
        <f t="shared" si="6"/>
        <v/>
      </c>
      <c r="L129" s="110"/>
      <c r="M129" s="110"/>
      <c r="N129" s="105">
        <f>依頼書!O149</f>
        <v>0</v>
      </c>
      <c r="O129" s="105">
        <f>依頼書!G149</f>
        <v>0</v>
      </c>
      <c r="P129" s="105">
        <f>依頼書!D149</f>
        <v>0</v>
      </c>
      <c r="Q129" s="105">
        <f>依頼書!F149</f>
        <v>0</v>
      </c>
      <c r="R129" s="105"/>
      <c r="S129" s="105"/>
      <c r="T129" s="105"/>
      <c r="U129" s="105"/>
    </row>
    <row r="130" spans="1:21" s="111" customFormat="1">
      <c r="A130" s="113" t="str">
        <f>IF(O130=0,"",依頼書!L$3&amp;"-02")</f>
        <v/>
      </c>
      <c r="B130" s="110"/>
      <c r="C130" s="108" t="str">
        <f t="shared" si="9"/>
        <v/>
      </c>
      <c r="D130" s="108" t="str">
        <f t="shared" si="7"/>
        <v/>
      </c>
      <c r="E130" s="112" t="str">
        <f t="shared" si="5"/>
        <v/>
      </c>
      <c r="F130" s="110"/>
      <c r="G130" s="110"/>
      <c r="H130" s="110"/>
      <c r="I130" s="106" t="str">
        <f>IF(依頼書!B150="","",依頼書!B150)</f>
        <v/>
      </c>
      <c r="J130" s="112" t="str">
        <f t="shared" si="8"/>
        <v/>
      </c>
      <c r="K130" s="112" t="str">
        <f t="shared" si="6"/>
        <v/>
      </c>
      <c r="L130" s="110"/>
      <c r="M130" s="110"/>
      <c r="N130" s="105">
        <f>依頼書!O150</f>
        <v>0</v>
      </c>
      <c r="O130" s="105">
        <f>依頼書!G150</f>
        <v>0</v>
      </c>
      <c r="P130" s="105">
        <f>依頼書!D150</f>
        <v>0</v>
      </c>
      <c r="Q130" s="105">
        <f>依頼書!F150</f>
        <v>0</v>
      </c>
      <c r="R130" s="105"/>
      <c r="S130" s="105"/>
      <c r="T130" s="105"/>
      <c r="U130" s="105"/>
    </row>
    <row r="131" spans="1:21" s="111" customFormat="1">
      <c r="A131" s="113" t="str">
        <f>IF(O131=0,"",依頼書!L$3&amp;"-02")</f>
        <v/>
      </c>
      <c r="B131" s="110"/>
      <c r="C131" s="108" t="str">
        <f t="shared" si="9"/>
        <v/>
      </c>
      <c r="D131" s="108" t="str">
        <f t="shared" si="7"/>
        <v/>
      </c>
      <c r="E131" s="112" t="str">
        <f t="shared" si="5"/>
        <v/>
      </c>
      <c r="F131" s="110"/>
      <c r="G131" s="110"/>
      <c r="H131" s="110"/>
      <c r="I131" s="106" t="str">
        <f>IF(依頼書!B151="","",依頼書!B151)</f>
        <v/>
      </c>
      <c r="J131" s="112" t="str">
        <f t="shared" si="8"/>
        <v/>
      </c>
      <c r="K131" s="112" t="str">
        <f t="shared" si="6"/>
        <v/>
      </c>
      <c r="L131" s="110"/>
      <c r="M131" s="110"/>
      <c r="N131" s="105">
        <f>依頼書!O151</f>
        <v>0</v>
      </c>
      <c r="O131" s="105">
        <f>依頼書!G151</f>
        <v>0</v>
      </c>
      <c r="P131" s="105">
        <f>依頼書!D151</f>
        <v>0</v>
      </c>
      <c r="Q131" s="105">
        <f>依頼書!F151</f>
        <v>0</v>
      </c>
      <c r="R131" s="105"/>
      <c r="S131" s="105"/>
      <c r="T131" s="105"/>
      <c r="U131" s="105"/>
    </row>
    <row r="132" spans="1:21" s="111" customFormat="1">
      <c r="A132" s="113" t="str">
        <f>IF(O132=0,"",依頼書!L$3&amp;"-02")</f>
        <v/>
      </c>
      <c r="B132" s="110"/>
      <c r="C132" s="108" t="str">
        <f t="shared" si="9"/>
        <v/>
      </c>
      <c r="D132" s="108" t="str">
        <f t="shared" si="7"/>
        <v/>
      </c>
      <c r="E132" s="112" t="str">
        <f t="shared" si="5"/>
        <v/>
      </c>
      <c r="F132" s="110"/>
      <c r="G132" s="110"/>
      <c r="H132" s="110"/>
      <c r="I132" s="106" t="str">
        <f>IF(依頼書!B152="","",依頼書!B152)</f>
        <v/>
      </c>
      <c r="J132" s="112" t="str">
        <f t="shared" si="8"/>
        <v/>
      </c>
      <c r="K132" s="112" t="str">
        <f t="shared" si="6"/>
        <v/>
      </c>
      <c r="L132" s="110"/>
      <c r="M132" s="110"/>
      <c r="N132" s="105">
        <f>依頼書!O152</f>
        <v>0</v>
      </c>
      <c r="O132" s="105">
        <f>依頼書!G152</f>
        <v>0</v>
      </c>
      <c r="P132" s="105">
        <f>依頼書!D152</f>
        <v>0</v>
      </c>
      <c r="Q132" s="105">
        <f>依頼書!F152</f>
        <v>0</v>
      </c>
      <c r="R132" s="105"/>
      <c r="S132" s="105"/>
      <c r="T132" s="105"/>
      <c r="U132" s="105"/>
    </row>
    <row r="133" spans="1:21" s="111" customFormat="1">
      <c r="A133" s="113" t="str">
        <f>IF(O133=0,"",依頼書!L$3&amp;"-02")</f>
        <v/>
      </c>
      <c r="B133" s="110"/>
      <c r="C133" s="108" t="str">
        <f t="shared" si="9"/>
        <v/>
      </c>
      <c r="D133" s="108" t="str">
        <f t="shared" si="7"/>
        <v/>
      </c>
      <c r="E133" s="112" t="str">
        <f t="shared" si="5"/>
        <v/>
      </c>
      <c r="F133" s="110"/>
      <c r="G133" s="110"/>
      <c r="H133" s="110"/>
      <c r="I133" s="106" t="str">
        <f>IF(依頼書!B153="","",依頼書!B153)</f>
        <v/>
      </c>
      <c r="J133" s="112" t="str">
        <f t="shared" si="8"/>
        <v/>
      </c>
      <c r="K133" s="112" t="str">
        <f t="shared" si="6"/>
        <v/>
      </c>
      <c r="L133" s="110"/>
      <c r="M133" s="110"/>
      <c r="N133" s="105">
        <f>依頼書!O153</f>
        <v>0</v>
      </c>
      <c r="O133" s="105">
        <f>依頼書!G153</f>
        <v>0</v>
      </c>
      <c r="P133" s="105">
        <f>依頼書!D153</f>
        <v>0</v>
      </c>
      <c r="Q133" s="105">
        <f>依頼書!F153</f>
        <v>0</v>
      </c>
      <c r="R133" s="105"/>
      <c r="S133" s="105"/>
      <c r="T133" s="105"/>
      <c r="U133" s="105"/>
    </row>
    <row r="134" spans="1:21" s="111" customFormat="1">
      <c r="A134" s="113" t="str">
        <f>IF(O134=0,"",依頼書!L$3&amp;"-02")</f>
        <v/>
      </c>
      <c r="B134" s="110"/>
      <c r="C134" s="108" t="str">
        <f t="shared" si="9"/>
        <v/>
      </c>
      <c r="D134" s="108" t="str">
        <f t="shared" si="7"/>
        <v/>
      </c>
      <c r="E134" s="112" t="str">
        <f t="shared" si="5"/>
        <v/>
      </c>
      <c r="F134" s="110"/>
      <c r="G134" s="110"/>
      <c r="H134" s="110"/>
      <c r="I134" s="106" t="str">
        <f>IF(依頼書!B154="","",依頼書!B154)</f>
        <v/>
      </c>
      <c r="J134" s="112" t="str">
        <f t="shared" si="8"/>
        <v/>
      </c>
      <c r="K134" s="112" t="str">
        <f t="shared" si="6"/>
        <v/>
      </c>
      <c r="L134" s="110"/>
      <c r="M134" s="110"/>
      <c r="N134" s="105">
        <f>依頼書!O154</f>
        <v>0</v>
      </c>
      <c r="O134" s="105">
        <f>依頼書!G154</f>
        <v>0</v>
      </c>
      <c r="P134" s="105">
        <f>依頼書!D154</f>
        <v>0</v>
      </c>
      <c r="Q134" s="105">
        <f>依頼書!F154</f>
        <v>0</v>
      </c>
      <c r="R134" s="105"/>
      <c r="S134" s="105"/>
      <c r="T134" s="105"/>
      <c r="U134" s="105"/>
    </row>
    <row r="135" spans="1:21" s="111" customFormat="1">
      <c r="A135" s="113" t="str">
        <f>IF(O135=0,"",依頼書!L$3&amp;"-02")</f>
        <v/>
      </c>
      <c r="B135" s="110"/>
      <c r="C135" s="108" t="str">
        <f t="shared" si="9"/>
        <v/>
      </c>
      <c r="D135" s="108" t="str">
        <f t="shared" si="7"/>
        <v/>
      </c>
      <c r="E135" s="112" t="str">
        <f t="shared" si="5"/>
        <v/>
      </c>
      <c r="F135" s="110"/>
      <c r="G135" s="110"/>
      <c r="H135" s="110"/>
      <c r="I135" s="106" t="str">
        <f>IF(依頼書!B155="","",依頼書!B155)</f>
        <v/>
      </c>
      <c r="J135" s="112" t="str">
        <f t="shared" si="8"/>
        <v/>
      </c>
      <c r="K135" s="112" t="str">
        <f t="shared" si="6"/>
        <v/>
      </c>
      <c r="L135" s="110"/>
      <c r="M135" s="110"/>
      <c r="N135" s="105">
        <f>依頼書!O155</f>
        <v>0</v>
      </c>
      <c r="O135" s="105">
        <f>依頼書!G155</f>
        <v>0</v>
      </c>
      <c r="P135" s="105">
        <f>依頼書!D155</f>
        <v>0</v>
      </c>
      <c r="Q135" s="105">
        <f>依頼書!F155</f>
        <v>0</v>
      </c>
      <c r="R135" s="105"/>
      <c r="S135" s="105"/>
      <c r="T135" s="105"/>
      <c r="U135" s="105"/>
    </row>
    <row r="136" spans="1:21" s="111" customFormat="1">
      <c r="A136" s="113" t="str">
        <f>IF(O136=0,"",依頼書!L$3&amp;"-02")</f>
        <v/>
      </c>
      <c r="B136" s="110"/>
      <c r="C136" s="108" t="str">
        <f t="shared" si="9"/>
        <v/>
      </c>
      <c r="D136" s="108" t="str">
        <f t="shared" si="7"/>
        <v/>
      </c>
      <c r="E136" s="112" t="str">
        <f t="shared" si="5"/>
        <v/>
      </c>
      <c r="F136" s="110"/>
      <c r="G136" s="110"/>
      <c r="H136" s="110"/>
      <c r="I136" s="106" t="str">
        <f>IF(依頼書!B156="","",依頼書!B156)</f>
        <v/>
      </c>
      <c r="J136" s="112" t="str">
        <f t="shared" si="8"/>
        <v/>
      </c>
      <c r="K136" s="112" t="str">
        <f t="shared" si="6"/>
        <v/>
      </c>
      <c r="L136" s="110"/>
      <c r="M136" s="110"/>
      <c r="N136" s="105">
        <f>依頼書!O156</f>
        <v>0</v>
      </c>
      <c r="O136" s="105">
        <f>依頼書!G156</f>
        <v>0</v>
      </c>
      <c r="P136" s="105">
        <f>依頼書!D156</f>
        <v>0</v>
      </c>
      <c r="Q136" s="105">
        <f>依頼書!F156</f>
        <v>0</v>
      </c>
      <c r="R136" s="105"/>
      <c r="S136" s="105"/>
      <c r="T136" s="105"/>
      <c r="U136" s="105"/>
    </row>
    <row r="137" spans="1:21" s="111" customFormat="1">
      <c r="A137" s="113" t="str">
        <f>IF(O137=0,"",依頼書!L$3&amp;"-02")</f>
        <v/>
      </c>
      <c r="B137" s="110"/>
      <c r="C137" s="108" t="str">
        <f t="shared" si="9"/>
        <v/>
      </c>
      <c r="D137" s="108" t="str">
        <f t="shared" si="7"/>
        <v/>
      </c>
      <c r="E137" s="112" t="str">
        <f t="shared" ref="E137:E200" si="10">IF(O137=0,"",$E$6)</f>
        <v/>
      </c>
      <c r="F137" s="110"/>
      <c r="G137" s="110"/>
      <c r="H137" s="110"/>
      <c r="I137" s="106" t="str">
        <f>IF(依頼書!B157="","",依頼書!B157)</f>
        <v/>
      </c>
      <c r="J137" s="112" t="str">
        <f t="shared" si="8"/>
        <v/>
      </c>
      <c r="K137" s="112" t="str">
        <f t="shared" ref="K137:K200" si="11">IF(O137=0,"",$K$7)</f>
        <v/>
      </c>
      <c r="L137" s="110"/>
      <c r="M137" s="110"/>
      <c r="N137" s="105">
        <f>依頼書!O157</f>
        <v>0</v>
      </c>
      <c r="O137" s="105">
        <f>依頼書!G157</f>
        <v>0</v>
      </c>
      <c r="P137" s="105">
        <f>依頼書!D157</f>
        <v>0</v>
      </c>
      <c r="Q137" s="105">
        <f>依頼書!F157</f>
        <v>0</v>
      </c>
      <c r="R137" s="105"/>
      <c r="S137" s="105"/>
      <c r="T137" s="105"/>
      <c r="U137" s="105"/>
    </row>
    <row r="138" spans="1:21" s="111" customFormat="1">
      <c r="A138" s="113" t="str">
        <f>IF(O138=0,"",依頼書!L$3&amp;"-02")</f>
        <v/>
      </c>
      <c r="B138" s="110"/>
      <c r="C138" s="108" t="str">
        <f t="shared" si="9"/>
        <v/>
      </c>
      <c r="D138" s="108" t="str">
        <f t="shared" ref="D138:D200" si="12">IF(O138=0,"",$D$6)</f>
        <v/>
      </c>
      <c r="E138" s="112" t="str">
        <f t="shared" si="10"/>
        <v/>
      </c>
      <c r="F138" s="110"/>
      <c r="G138" s="110"/>
      <c r="H138" s="110"/>
      <c r="I138" s="106" t="str">
        <f>IF(依頼書!B158="","",依頼書!B158)</f>
        <v/>
      </c>
      <c r="J138" s="112" t="str">
        <f t="shared" ref="J138:J200" si="13">IF(O138=0,"",$J$7)</f>
        <v/>
      </c>
      <c r="K138" s="112" t="str">
        <f t="shared" si="11"/>
        <v/>
      </c>
      <c r="L138" s="110"/>
      <c r="M138" s="110"/>
      <c r="N138" s="105">
        <f>依頼書!O158</f>
        <v>0</v>
      </c>
      <c r="O138" s="105">
        <f>依頼書!G158</f>
        <v>0</v>
      </c>
      <c r="P138" s="105">
        <f>依頼書!D158</f>
        <v>0</v>
      </c>
      <c r="Q138" s="105">
        <f>依頼書!F158</f>
        <v>0</v>
      </c>
      <c r="R138" s="105"/>
      <c r="S138" s="105"/>
      <c r="T138" s="105"/>
      <c r="U138" s="105"/>
    </row>
    <row r="139" spans="1:21" s="111" customFormat="1">
      <c r="A139" s="113" t="str">
        <f>IF(O139=0,"",依頼書!L$3&amp;"-02")</f>
        <v/>
      </c>
      <c r="B139" s="110"/>
      <c r="C139" s="108" t="str">
        <f t="shared" si="9"/>
        <v/>
      </c>
      <c r="D139" s="108" t="str">
        <f t="shared" si="12"/>
        <v/>
      </c>
      <c r="E139" s="112" t="str">
        <f t="shared" si="10"/>
        <v/>
      </c>
      <c r="F139" s="110"/>
      <c r="G139" s="110"/>
      <c r="H139" s="110"/>
      <c r="I139" s="106" t="str">
        <f>IF(依頼書!B159="","",依頼書!B159)</f>
        <v/>
      </c>
      <c r="J139" s="112" t="str">
        <f t="shared" si="13"/>
        <v/>
      </c>
      <c r="K139" s="112" t="str">
        <f t="shared" si="11"/>
        <v/>
      </c>
      <c r="L139" s="110"/>
      <c r="M139" s="110"/>
      <c r="N139" s="105">
        <f>依頼書!O159</f>
        <v>0</v>
      </c>
      <c r="O139" s="105">
        <f>依頼書!G159</f>
        <v>0</v>
      </c>
      <c r="P139" s="105">
        <f>依頼書!D159</f>
        <v>0</v>
      </c>
      <c r="Q139" s="105">
        <f>依頼書!F159</f>
        <v>0</v>
      </c>
      <c r="R139" s="105"/>
      <c r="S139" s="105"/>
      <c r="T139" s="105"/>
      <c r="U139" s="105"/>
    </row>
    <row r="140" spans="1:21" s="111" customFormat="1">
      <c r="A140" s="113" t="str">
        <f>IF(O140=0,"",依頼書!L$3&amp;"-02")</f>
        <v/>
      </c>
      <c r="B140" s="110"/>
      <c r="C140" s="108" t="str">
        <f t="shared" si="9"/>
        <v/>
      </c>
      <c r="D140" s="108" t="str">
        <f t="shared" si="12"/>
        <v/>
      </c>
      <c r="E140" s="112" t="str">
        <f t="shared" si="10"/>
        <v/>
      </c>
      <c r="F140" s="110"/>
      <c r="G140" s="110"/>
      <c r="H140" s="110"/>
      <c r="I140" s="106" t="str">
        <f>IF(依頼書!B160="","",依頼書!B160)</f>
        <v/>
      </c>
      <c r="J140" s="112" t="str">
        <f t="shared" si="13"/>
        <v/>
      </c>
      <c r="K140" s="112" t="str">
        <f t="shared" si="11"/>
        <v/>
      </c>
      <c r="L140" s="110"/>
      <c r="M140" s="110"/>
      <c r="N140" s="105">
        <f>依頼書!O160</f>
        <v>0</v>
      </c>
      <c r="O140" s="105">
        <f>依頼書!G160</f>
        <v>0</v>
      </c>
      <c r="P140" s="105">
        <f>依頼書!D160</f>
        <v>0</v>
      </c>
      <c r="Q140" s="105">
        <f>依頼書!F160</f>
        <v>0</v>
      </c>
      <c r="R140" s="105"/>
      <c r="S140" s="105"/>
      <c r="T140" s="105"/>
      <c r="U140" s="105"/>
    </row>
    <row r="141" spans="1:21" s="111" customFormat="1">
      <c r="A141" s="113" t="str">
        <f>IF(O141=0,"",依頼書!L$3&amp;"-02")</f>
        <v/>
      </c>
      <c r="B141" s="110"/>
      <c r="C141" s="108" t="str">
        <f t="shared" ref="C141:C200" si="14">IF(O141=0,"",$C$6)</f>
        <v/>
      </c>
      <c r="D141" s="108" t="str">
        <f t="shared" si="12"/>
        <v/>
      </c>
      <c r="E141" s="112" t="str">
        <f t="shared" si="10"/>
        <v/>
      </c>
      <c r="F141" s="110"/>
      <c r="G141" s="110"/>
      <c r="H141" s="110"/>
      <c r="I141" s="106" t="str">
        <f>IF(依頼書!B161="","",依頼書!B161)</f>
        <v/>
      </c>
      <c r="J141" s="112" t="str">
        <f t="shared" si="13"/>
        <v/>
      </c>
      <c r="K141" s="112" t="str">
        <f t="shared" si="11"/>
        <v/>
      </c>
      <c r="L141" s="110"/>
      <c r="M141" s="110"/>
      <c r="N141" s="105">
        <f>依頼書!O161</f>
        <v>0</v>
      </c>
      <c r="O141" s="105">
        <f>依頼書!G161</f>
        <v>0</v>
      </c>
      <c r="P141" s="105">
        <f>依頼書!D161</f>
        <v>0</v>
      </c>
      <c r="Q141" s="105">
        <f>依頼書!F161</f>
        <v>0</v>
      </c>
      <c r="R141" s="105"/>
      <c r="S141" s="105"/>
      <c r="T141" s="105"/>
      <c r="U141" s="105"/>
    </row>
    <row r="142" spans="1:21" s="111" customFormat="1">
      <c r="A142" s="113" t="str">
        <f>IF(O142=0,"",依頼書!L$3&amp;"-02")</f>
        <v/>
      </c>
      <c r="B142" s="110"/>
      <c r="C142" s="108" t="str">
        <f t="shared" si="14"/>
        <v/>
      </c>
      <c r="D142" s="108" t="str">
        <f t="shared" si="12"/>
        <v/>
      </c>
      <c r="E142" s="112" t="str">
        <f t="shared" si="10"/>
        <v/>
      </c>
      <c r="F142" s="110"/>
      <c r="G142" s="110"/>
      <c r="H142" s="110"/>
      <c r="I142" s="106" t="str">
        <f>IF(依頼書!B162="","",依頼書!B162)</f>
        <v/>
      </c>
      <c r="J142" s="112" t="str">
        <f t="shared" si="13"/>
        <v/>
      </c>
      <c r="K142" s="112" t="str">
        <f t="shared" si="11"/>
        <v/>
      </c>
      <c r="L142" s="110"/>
      <c r="M142" s="110"/>
      <c r="N142" s="105">
        <f>依頼書!O162</f>
        <v>0</v>
      </c>
      <c r="O142" s="105">
        <f>依頼書!G162</f>
        <v>0</v>
      </c>
      <c r="P142" s="105">
        <f>依頼書!D162</f>
        <v>0</v>
      </c>
      <c r="Q142" s="105">
        <f>依頼書!F162</f>
        <v>0</v>
      </c>
      <c r="R142" s="105"/>
      <c r="S142" s="105"/>
      <c r="T142" s="105"/>
      <c r="U142" s="105"/>
    </row>
    <row r="143" spans="1:21" s="111" customFormat="1">
      <c r="A143" s="113" t="str">
        <f>IF(O143=0,"",依頼書!L$3&amp;"-02")</f>
        <v/>
      </c>
      <c r="B143" s="110"/>
      <c r="C143" s="108" t="str">
        <f t="shared" si="14"/>
        <v/>
      </c>
      <c r="D143" s="108" t="str">
        <f t="shared" si="12"/>
        <v/>
      </c>
      <c r="E143" s="112" t="str">
        <f t="shared" si="10"/>
        <v/>
      </c>
      <c r="F143" s="110"/>
      <c r="G143" s="110"/>
      <c r="H143" s="110"/>
      <c r="I143" s="106" t="str">
        <f>IF(依頼書!B163="","",依頼書!B163)</f>
        <v/>
      </c>
      <c r="J143" s="112" t="str">
        <f t="shared" si="13"/>
        <v/>
      </c>
      <c r="K143" s="112" t="str">
        <f t="shared" si="11"/>
        <v/>
      </c>
      <c r="L143" s="110"/>
      <c r="M143" s="110"/>
      <c r="N143" s="105">
        <f>依頼書!O163</f>
        <v>0</v>
      </c>
      <c r="O143" s="105">
        <f>依頼書!G163</f>
        <v>0</v>
      </c>
      <c r="P143" s="105">
        <f>依頼書!D163</f>
        <v>0</v>
      </c>
      <c r="Q143" s="105">
        <f>依頼書!F163</f>
        <v>0</v>
      </c>
      <c r="R143" s="105"/>
      <c r="S143" s="105"/>
      <c r="T143" s="105"/>
      <c r="U143" s="105"/>
    </row>
    <row r="144" spans="1:21" s="111" customFormat="1">
      <c r="A144" s="113" t="str">
        <f>IF(O144=0,"",依頼書!L$3&amp;"-02")</f>
        <v/>
      </c>
      <c r="B144" s="110"/>
      <c r="C144" s="108" t="str">
        <f t="shared" si="14"/>
        <v/>
      </c>
      <c r="D144" s="108" t="str">
        <f t="shared" si="12"/>
        <v/>
      </c>
      <c r="E144" s="112" t="str">
        <f t="shared" si="10"/>
        <v/>
      </c>
      <c r="F144" s="110"/>
      <c r="G144" s="110"/>
      <c r="H144" s="110"/>
      <c r="I144" s="106" t="str">
        <f>IF(依頼書!B164="","",依頼書!B164)</f>
        <v/>
      </c>
      <c r="J144" s="112" t="str">
        <f t="shared" si="13"/>
        <v/>
      </c>
      <c r="K144" s="112" t="str">
        <f t="shared" si="11"/>
        <v/>
      </c>
      <c r="L144" s="110"/>
      <c r="M144" s="110"/>
      <c r="N144" s="105">
        <f>依頼書!O164</f>
        <v>0</v>
      </c>
      <c r="O144" s="105">
        <f>依頼書!G164</f>
        <v>0</v>
      </c>
      <c r="P144" s="105">
        <f>依頼書!D164</f>
        <v>0</v>
      </c>
      <c r="Q144" s="105">
        <f>依頼書!F164</f>
        <v>0</v>
      </c>
      <c r="R144" s="105"/>
      <c r="S144" s="105"/>
      <c r="T144" s="105"/>
      <c r="U144" s="105"/>
    </row>
    <row r="145" spans="1:21" s="111" customFormat="1">
      <c r="A145" s="113" t="str">
        <f>IF(O145=0,"",依頼書!L$3&amp;"-02")</f>
        <v/>
      </c>
      <c r="B145" s="110"/>
      <c r="C145" s="108" t="str">
        <f t="shared" si="14"/>
        <v/>
      </c>
      <c r="D145" s="108" t="str">
        <f t="shared" si="12"/>
        <v/>
      </c>
      <c r="E145" s="112" t="str">
        <f t="shared" si="10"/>
        <v/>
      </c>
      <c r="F145" s="110"/>
      <c r="G145" s="110"/>
      <c r="H145" s="110"/>
      <c r="I145" s="106" t="str">
        <f>IF(依頼書!B165="","",依頼書!B165)</f>
        <v/>
      </c>
      <c r="J145" s="112" t="str">
        <f t="shared" si="13"/>
        <v/>
      </c>
      <c r="K145" s="112" t="str">
        <f t="shared" si="11"/>
        <v/>
      </c>
      <c r="L145" s="110"/>
      <c r="M145" s="110"/>
      <c r="N145" s="105">
        <f>依頼書!O165</f>
        <v>0</v>
      </c>
      <c r="O145" s="105">
        <f>依頼書!G165</f>
        <v>0</v>
      </c>
      <c r="P145" s="105">
        <f>依頼書!D165</f>
        <v>0</v>
      </c>
      <c r="Q145" s="105">
        <f>依頼書!F165</f>
        <v>0</v>
      </c>
      <c r="R145" s="105"/>
      <c r="S145" s="105"/>
      <c r="T145" s="105"/>
      <c r="U145" s="105"/>
    </row>
    <row r="146" spans="1:21" s="111" customFormat="1">
      <c r="A146" s="113" t="str">
        <f>IF(O146=0,"",依頼書!L$3&amp;"-02")</f>
        <v/>
      </c>
      <c r="B146" s="110"/>
      <c r="C146" s="108" t="str">
        <f t="shared" si="14"/>
        <v/>
      </c>
      <c r="D146" s="108" t="str">
        <f t="shared" si="12"/>
        <v/>
      </c>
      <c r="E146" s="112" t="str">
        <f t="shared" si="10"/>
        <v/>
      </c>
      <c r="F146" s="110"/>
      <c r="G146" s="110"/>
      <c r="H146" s="110"/>
      <c r="I146" s="106" t="str">
        <f>IF(依頼書!B166="","",依頼書!B166)</f>
        <v/>
      </c>
      <c r="J146" s="112" t="str">
        <f t="shared" si="13"/>
        <v/>
      </c>
      <c r="K146" s="112" t="str">
        <f t="shared" si="11"/>
        <v/>
      </c>
      <c r="L146" s="110"/>
      <c r="M146" s="110"/>
      <c r="N146" s="105">
        <f>依頼書!O166</f>
        <v>0</v>
      </c>
      <c r="O146" s="105">
        <f>依頼書!G166</f>
        <v>0</v>
      </c>
      <c r="P146" s="105">
        <f>依頼書!D166</f>
        <v>0</v>
      </c>
      <c r="Q146" s="105">
        <f>依頼書!F166</f>
        <v>0</v>
      </c>
      <c r="R146" s="105"/>
      <c r="S146" s="105"/>
      <c r="T146" s="105"/>
      <c r="U146" s="105"/>
    </row>
    <row r="147" spans="1:21" s="111" customFormat="1">
      <c r="A147" s="113" t="str">
        <f>IF(O147=0,"",依頼書!L$3&amp;"-02")</f>
        <v/>
      </c>
      <c r="B147" s="110"/>
      <c r="C147" s="108" t="str">
        <f t="shared" si="14"/>
        <v/>
      </c>
      <c r="D147" s="108" t="str">
        <f t="shared" si="12"/>
        <v/>
      </c>
      <c r="E147" s="112" t="str">
        <f t="shared" si="10"/>
        <v/>
      </c>
      <c r="F147" s="110"/>
      <c r="G147" s="110"/>
      <c r="H147" s="110"/>
      <c r="I147" s="106" t="str">
        <f>IF(依頼書!B167="","",依頼書!B167)</f>
        <v/>
      </c>
      <c r="J147" s="112" t="str">
        <f t="shared" si="13"/>
        <v/>
      </c>
      <c r="K147" s="112" t="str">
        <f t="shared" si="11"/>
        <v/>
      </c>
      <c r="L147" s="110"/>
      <c r="M147" s="110"/>
      <c r="N147" s="105">
        <f>依頼書!O167</f>
        <v>0</v>
      </c>
      <c r="O147" s="105">
        <f>依頼書!G167</f>
        <v>0</v>
      </c>
      <c r="P147" s="105">
        <f>依頼書!D167</f>
        <v>0</v>
      </c>
      <c r="Q147" s="105">
        <f>依頼書!F167</f>
        <v>0</v>
      </c>
      <c r="R147" s="105"/>
      <c r="S147" s="105"/>
      <c r="T147" s="105"/>
      <c r="U147" s="105"/>
    </row>
    <row r="148" spans="1:21" s="111" customFormat="1">
      <c r="A148" s="113" t="str">
        <f>IF(O148=0,"",依頼書!L$3&amp;"-02")</f>
        <v/>
      </c>
      <c r="B148" s="110"/>
      <c r="C148" s="108" t="str">
        <f t="shared" si="14"/>
        <v/>
      </c>
      <c r="D148" s="108" t="str">
        <f t="shared" si="12"/>
        <v/>
      </c>
      <c r="E148" s="112" t="str">
        <f t="shared" si="10"/>
        <v/>
      </c>
      <c r="F148" s="110"/>
      <c r="G148" s="110"/>
      <c r="H148" s="110"/>
      <c r="I148" s="106" t="str">
        <f>IF(依頼書!B168="","",依頼書!B168)</f>
        <v/>
      </c>
      <c r="J148" s="112" t="str">
        <f t="shared" si="13"/>
        <v/>
      </c>
      <c r="K148" s="112" t="str">
        <f t="shared" si="11"/>
        <v/>
      </c>
      <c r="L148" s="110"/>
      <c r="M148" s="110"/>
      <c r="N148" s="105">
        <f>依頼書!O168</f>
        <v>0</v>
      </c>
      <c r="O148" s="105">
        <f>依頼書!G168</f>
        <v>0</v>
      </c>
      <c r="P148" s="105">
        <f>依頼書!D168</f>
        <v>0</v>
      </c>
      <c r="Q148" s="105">
        <f>依頼書!F168</f>
        <v>0</v>
      </c>
      <c r="R148" s="105"/>
      <c r="S148" s="105"/>
      <c r="T148" s="105"/>
      <c r="U148" s="105"/>
    </row>
    <row r="149" spans="1:21" s="111" customFormat="1">
      <c r="A149" s="113" t="str">
        <f>IF(O149=0,"",依頼書!L$3&amp;"-02")</f>
        <v/>
      </c>
      <c r="B149" s="110"/>
      <c r="C149" s="108" t="str">
        <f t="shared" si="14"/>
        <v/>
      </c>
      <c r="D149" s="108" t="str">
        <f t="shared" si="12"/>
        <v/>
      </c>
      <c r="E149" s="112" t="str">
        <f t="shared" si="10"/>
        <v/>
      </c>
      <c r="F149" s="110"/>
      <c r="G149" s="110"/>
      <c r="H149" s="110"/>
      <c r="I149" s="106" t="str">
        <f>IF(依頼書!B169="","",依頼書!B169)</f>
        <v/>
      </c>
      <c r="J149" s="112" t="str">
        <f t="shared" si="13"/>
        <v/>
      </c>
      <c r="K149" s="112" t="str">
        <f t="shared" si="11"/>
        <v/>
      </c>
      <c r="L149" s="110"/>
      <c r="M149" s="110"/>
      <c r="N149" s="105">
        <f>依頼書!O169</f>
        <v>0</v>
      </c>
      <c r="O149" s="105">
        <f>依頼書!G169</f>
        <v>0</v>
      </c>
      <c r="P149" s="105">
        <f>依頼書!D169</f>
        <v>0</v>
      </c>
      <c r="Q149" s="105">
        <f>依頼書!F169</f>
        <v>0</v>
      </c>
      <c r="R149" s="105"/>
      <c r="S149" s="105"/>
      <c r="T149" s="105"/>
      <c r="U149" s="105"/>
    </row>
    <row r="150" spans="1:21" s="111" customFormat="1">
      <c r="A150" s="113" t="str">
        <f>IF(O150=0,"",依頼書!L$3&amp;"-02")</f>
        <v/>
      </c>
      <c r="B150" s="110"/>
      <c r="C150" s="108" t="str">
        <f t="shared" si="14"/>
        <v/>
      </c>
      <c r="D150" s="108" t="str">
        <f t="shared" si="12"/>
        <v/>
      </c>
      <c r="E150" s="112" t="str">
        <f t="shared" si="10"/>
        <v/>
      </c>
      <c r="F150" s="110"/>
      <c r="G150" s="110"/>
      <c r="H150" s="110"/>
      <c r="I150" s="106" t="str">
        <f>IF(依頼書!B170="","",依頼書!B170)</f>
        <v/>
      </c>
      <c r="J150" s="112" t="str">
        <f t="shared" si="13"/>
        <v/>
      </c>
      <c r="K150" s="112" t="str">
        <f t="shared" si="11"/>
        <v/>
      </c>
      <c r="L150" s="110"/>
      <c r="M150" s="110"/>
      <c r="N150" s="105">
        <f>依頼書!O170</f>
        <v>0</v>
      </c>
      <c r="O150" s="105">
        <f>依頼書!G170</f>
        <v>0</v>
      </c>
      <c r="P150" s="105">
        <f>依頼書!D170</f>
        <v>0</v>
      </c>
      <c r="Q150" s="105">
        <f>依頼書!F170</f>
        <v>0</v>
      </c>
      <c r="R150" s="105"/>
      <c r="S150" s="105"/>
      <c r="T150" s="105"/>
      <c r="U150" s="105"/>
    </row>
    <row r="151" spans="1:21" s="111" customFormat="1">
      <c r="A151" s="113" t="str">
        <f>IF(O151=0,"",依頼書!L$3&amp;"-02")</f>
        <v/>
      </c>
      <c r="B151" s="110"/>
      <c r="C151" s="108" t="str">
        <f t="shared" si="14"/>
        <v/>
      </c>
      <c r="D151" s="108" t="str">
        <f t="shared" si="12"/>
        <v/>
      </c>
      <c r="E151" s="112" t="str">
        <f t="shared" si="10"/>
        <v/>
      </c>
      <c r="F151" s="110"/>
      <c r="G151" s="110"/>
      <c r="H151" s="110"/>
      <c r="I151" s="106" t="str">
        <f>IF(依頼書!B171="","",依頼書!B171)</f>
        <v/>
      </c>
      <c r="J151" s="112" t="str">
        <f t="shared" si="13"/>
        <v/>
      </c>
      <c r="K151" s="112" t="str">
        <f t="shared" si="11"/>
        <v/>
      </c>
      <c r="L151" s="110"/>
      <c r="M151" s="110"/>
      <c r="N151" s="105">
        <f>依頼書!O171</f>
        <v>0</v>
      </c>
      <c r="O151" s="105">
        <f>依頼書!G171</f>
        <v>0</v>
      </c>
      <c r="P151" s="105">
        <f>依頼書!D171</f>
        <v>0</v>
      </c>
      <c r="Q151" s="105">
        <f>依頼書!F171</f>
        <v>0</v>
      </c>
      <c r="R151" s="105"/>
      <c r="S151" s="105"/>
      <c r="T151" s="105"/>
      <c r="U151" s="105"/>
    </row>
    <row r="152" spans="1:21" s="111" customFormat="1">
      <c r="A152" s="113" t="str">
        <f>IF(O152=0,"",依頼書!L$3&amp;"-02")</f>
        <v/>
      </c>
      <c r="B152" s="110"/>
      <c r="C152" s="108" t="str">
        <f t="shared" si="14"/>
        <v/>
      </c>
      <c r="D152" s="108" t="str">
        <f t="shared" si="12"/>
        <v/>
      </c>
      <c r="E152" s="112" t="str">
        <f t="shared" si="10"/>
        <v/>
      </c>
      <c r="F152" s="110"/>
      <c r="G152" s="110"/>
      <c r="H152" s="110"/>
      <c r="I152" s="106" t="str">
        <f>IF(依頼書!B172="","",依頼書!B172)</f>
        <v/>
      </c>
      <c r="J152" s="112" t="str">
        <f t="shared" si="13"/>
        <v/>
      </c>
      <c r="K152" s="112" t="str">
        <f t="shared" si="11"/>
        <v/>
      </c>
      <c r="L152" s="110"/>
      <c r="M152" s="110"/>
      <c r="N152" s="105">
        <f>依頼書!O172</f>
        <v>0</v>
      </c>
      <c r="O152" s="105">
        <f>依頼書!G172</f>
        <v>0</v>
      </c>
      <c r="P152" s="105">
        <f>依頼書!D172</f>
        <v>0</v>
      </c>
      <c r="Q152" s="105">
        <f>依頼書!F172</f>
        <v>0</v>
      </c>
      <c r="R152" s="105"/>
      <c r="S152" s="105"/>
      <c r="T152" s="105"/>
      <c r="U152" s="105"/>
    </row>
    <row r="153" spans="1:21" s="111" customFormat="1">
      <c r="A153" s="113" t="str">
        <f>IF(O153=0,"",依頼書!L$3&amp;"-02")</f>
        <v/>
      </c>
      <c r="B153" s="110"/>
      <c r="C153" s="108" t="str">
        <f t="shared" si="14"/>
        <v/>
      </c>
      <c r="D153" s="108" t="str">
        <f t="shared" si="12"/>
        <v/>
      </c>
      <c r="E153" s="112" t="str">
        <f t="shared" si="10"/>
        <v/>
      </c>
      <c r="F153" s="110"/>
      <c r="G153" s="110"/>
      <c r="H153" s="110"/>
      <c r="I153" s="106" t="str">
        <f>IF(依頼書!B173="","",依頼書!B173)</f>
        <v/>
      </c>
      <c r="J153" s="112" t="str">
        <f t="shared" si="13"/>
        <v/>
      </c>
      <c r="K153" s="112" t="str">
        <f t="shared" si="11"/>
        <v/>
      </c>
      <c r="L153" s="110"/>
      <c r="M153" s="110"/>
      <c r="N153" s="105">
        <f>依頼書!O173</f>
        <v>0</v>
      </c>
      <c r="O153" s="105">
        <f>依頼書!G173</f>
        <v>0</v>
      </c>
      <c r="P153" s="105">
        <f>依頼書!D173</f>
        <v>0</v>
      </c>
      <c r="Q153" s="105">
        <f>依頼書!F173</f>
        <v>0</v>
      </c>
      <c r="R153" s="105"/>
      <c r="S153" s="105"/>
      <c r="T153" s="105"/>
      <c r="U153" s="105"/>
    </row>
    <row r="154" spans="1:21" s="111" customFormat="1">
      <c r="A154" s="113" t="str">
        <f>IF(O154=0,"",依頼書!L$3&amp;"-02")</f>
        <v/>
      </c>
      <c r="B154" s="110"/>
      <c r="C154" s="108" t="str">
        <f t="shared" si="14"/>
        <v/>
      </c>
      <c r="D154" s="108" t="str">
        <f t="shared" si="12"/>
        <v/>
      </c>
      <c r="E154" s="112" t="str">
        <f t="shared" si="10"/>
        <v/>
      </c>
      <c r="F154" s="110"/>
      <c r="G154" s="110"/>
      <c r="H154" s="110"/>
      <c r="I154" s="106" t="str">
        <f>IF(依頼書!B174="","",依頼書!B174)</f>
        <v/>
      </c>
      <c r="J154" s="112" t="str">
        <f t="shared" si="13"/>
        <v/>
      </c>
      <c r="K154" s="112" t="str">
        <f t="shared" si="11"/>
        <v/>
      </c>
      <c r="L154" s="110"/>
      <c r="M154" s="110"/>
      <c r="N154" s="105">
        <f>依頼書!O174</f>
        <v>0</v>
      </c>
      <c r="O154" s="105">
        <f>依頼書!G174</f>
        <v>0</v>
      </c>
      <c r="P154" s="105">
        <f>依頼書!D174</f>
        <v>0</v>
      </c>
      <c r="Q154" s="105">
        <f>依頼書!F174</f>
        <v>0</v>
      </c>
      <c r="R154" s="105"/>
      <c r="S154" s="105"/>
      <c r="T154" s="105"/>
      <c r="U154" s="105"/>
    </row>
    <row r="155" spans="1:21" s="111" customFormat="1">
      <c r="A155" s="113" t="str">
        <f>IF(O155=0,"",依頼書!L$3&amp;"-02")</f>
        <v/>
      </c>
      <c r="B155" s="110"/>
      <c r="C155" s="108" t="str">
        <f t="shared" si="14"/>
        <v/>
      </c>
      <c r="D155" s="108" t="str">
        <f t="shared" si="12"/>
        <v/>
      </c>
      <c r="E155" s="112" t="str">
        <f t="shared" si="10"/>
        <v/>
      </c>
      <c r="F155" s="110"/>
      <c r="G155" s="110"/>
      <c r="H155" s="110"/>
      <c r="I155" s="106" t="str">
        <f>IF(依頼書!B175="","",依頼書!B175)</f>
        <v/>
      </c>
      <c r="J155" s="112" t="str">
        <f t="shared" si="13"/>
        <v/>
      </c>
      <c r="K155" s="112" t="str">
        <f t="shared" si="11"/>
        <v/>
      </c>
      <c r="L155" s="110"/>
      <c r="M155" s="110"/>
      <c r="N155" s="105">
        <f>依頼書!O175</f>
        <v>0</v>
      </c>
      <c r="O155" s="105">
        <f>依頼書!G175</f>
        <v>0</v>
      </c>
      <c r="P155" s="105">
        <f>依頼書!D175</f>
        <v>0</v>
      </c>
      <c r="Q155" s="105">
        <f>依頼書!F175</f>
        <v>0</v>
      </c>
      <c r="R155" s="105"/>
      <c r="S155" s="105"/>
      <c r="T155" s="105"/>
      <c r="U155" s="105"/>
    </row>
    <row r="156" spans="1:21" s="111" customFormat="1">
      <c r="A156" s="113" t="str">
        <f>IF(O156=0,"",依頼書!L$3&amp;"-02")</f>
        <v/>
      </c>
      <c r="B156" s="110"/>
      <c r="C156" s="108" t="str">
        <f t="shared" si="14"/>
        <v/>
      </c>
      <c r="D156" s="108" t="str">
        <f t="shared" si="12"/>
        <v/>
      </c>
      <c r="E156" s="112" t="str">
        <f t="shared" si="10"/>
        <v/>
      </c>
      <c r="F156" s="110"/>
      <c r="G156" s="110"/>
      <c r="H156" s="110"/>
      <c r="I156" s="106" t="str">
        <f>IF(依頼書!B176="","",依頼書!B176)</f>
        <v/>
      </c>
      <c r="J156" s="112" t="str">
        <f t="shared" si="13"/>
        <v/>
      </c>
      <c r="K156" s="112" t="str">
        <f t="shared" si="11"/>
        <v/>
      </c>
      <c r="L156" s="110"/>
      <c r="M156" s="110"/>
      <c r="N156" s="105">
        <f>依頼書!O176</f>
        <v>0</v>
      </c>
      <c r="O156" s="105">
        <f>依頼書!G176</f>
        <v>0</v>
      </c>
      <c r="P156" s="105">
        <f>依頼書!D176</f>
        <v>0</v>
      </c>
      <c r="Q156" s="105">
        <f>依頼書!F176</f>
        <v>0</v>
      </c>
      <c r="R156" s="105"/>
      <c r="S156" s="105"/>
      <c r="T156" s="105"/>
      <c r="U156" s="105"/>
    </row>
    <row r="157" spans="1:21" s="111" customFormat="1">
      <c r="A157" s="113" t="str">
        <f>IF(O157=0,"",依頼書!L$3&amp;"-02")</f>
        <v/>
      </c>
      <c r="B157" s="110"/>
      <c r="C157" s="108" t="str">
        <f t="shared" si="14"/>
        <v/>
      </c>
      <c r="D157" s="108" t="str">
        <f t="shared" si="12"/>
        <v/>
      </c>
      <c r="E157" s="112" t="str">
        <f t="shared" si="10"/>
        <v/>
      </c>
      <c r="F157" s="110"/>
      <c r="G157" s="110"/>
      <c r="H157" s="110"/>
      <c r="I157" s="106" t="str">
        <f>IF(依頼書!B177="","",依頼書!B177)</f>
        <v/>
      </c>
      <c r="J157" s="112" t="str">
        <f t="shared" si="13"/>
        <v/>
      </c>
      <c r="K157" s="112" t="str">
        <f t="shared" si="11"/>
        <v/>
      </c>
      <c r="L157" s="110"/>
      <c r="M157" s="110"/>
      <c r="N157" s="105">
        <f>依頼書!O177</f>
        <v>0</v>
      </c>
      <c r="O157" s="105">
        <f>依頼書!G177</f>
        <v>0</v>
      </c>
      <c r="P157" s="105">
        <f>依頼書!D177</f>
        <v>0</v>
      </c>
      <c r="Q157" s="105">
        <f>依頼書!F177</f>
        <v>0</v>
      </c>
      <c r="R157" s="105"/>
      <c r="S157" s="105"/>
      <c r="T157" s="105"/>
      <c r="U157" s="105"/>
    </row>
    <row r="158" spans="1:21" s="111" customFormat="1">
      <c r="A158" s="113" t="str">
        <f>IF(O158=0,"",依頼書!L$3&amp;"-02")</f>
        <v/>
      </c>
      <c r="B158" s="110"/>
      <c r="C158" s="108" t="str">
        <f t="shared" si="14"/>
        <v/>
      </c>
      <c r="D158" s="108" t="str">
        <f t="shared" si="12"/>
        <v/>
      </c>
      <c r="E158" s="112" t="str">
        <f t="shared" si="10"/>
        <v/>
      </c>
      <c r="F158" s="110"/>
      <c r="G158" s="110"/>
      <c r="H158" s="110"/>
      <c r="I158" s="106" t="str">
        <f>IF(依頼書!B178="","",依頼書!B178)</f>
        <v/>
      </c>
      <c r="J158" s="112" t="str">
        <f t="shared" si="13"/>
        <v/>
      </c>
      <c r="K158" s="112" t="str">
        <f t="shared" si="11"/>
        <v/>
      </c>
      <c r="L158" s="110"/>
      <c r="M158" s="110"/>
      <c r="N158" s="105">
        <f>依頼書!O178</f>
        <v>0</v>
      </c>
      <c r="O158" s="105">
        <f>依頼書!G178</f>
        <v>0</v>
      </c>
      <c r="P158" s="105">
        <f>依頼書!D178</f>
        <v>0</v>
      </c>
      <c r="Q158" s="105">
        <f>依頼書!F178</f>
        <v>0</v>
      </c>
      <c r="R158" s="105"/>
      <c r="S158" s="105"/>
      <c r="T158" s="105"/>
      <c r="U158" s="105"/>
    </row>
    <row r="159" spans="1:21" s="111" customFormat="1">
      <c r="A159" s="113" t="str">
        <f>IF(O159=0,"",依頼書!L$3&amp;"-02")</f>
        <v/>
      </c>
      <c r="B159" s="110"/>
      <c r="C159" s="108" t="str">
        <f t="shared" si="14"/>
        <v/>
      </c>
      <c r="D159" s="108" t="str">
        <f t="shared" si="12"/>
        <v/>
      </c>
      <c r="E159" s="112" t="str">
        <f t="shared" si="10"/>
        <v/>
      </c>
      <c r="F159" s="110"/>
      <c r="G159" s="110"/>
      <c r="H159" s="110"/>
      <c r="I159" s="106" t="str">
        <f>IF(依頼書!B179="","",依頼書!B179)</f>
        <v/>
      </c>
      <c r="J159" s="112" t="str">
        <f t="shared" si="13"/>
        <v/>
      </c>
      <c r="K159" s="112" t="str">
        <f t="shared" si="11"/>
        <v/>
      </c>
      <c r="L159" s="110"/>
      <c r="M159" s="110"/>
      <c r="N159" s="105">
        <f>依頼書!O179</f>
        <v>0</v>
      </c>
      <c r="O159" s="105">
        <f>依頼書!G179</f>
        <v>0</v>
      </c>
      <c r="P159" s="105">
        <f>依頼書!D179</f>
        <v>0</v>
      </c>
      <c r="Q159" s="105">
        <f>依頼書!F179</f>
        <v>0</v>
      </c>
      <c r="R159" s="105"/>
      <c r="S159" s="105"/>
      <c r="T159" s="105"/>
      <c r="U159" s="105"/>
    </row>
    <row r="160" spans="1:21" s="111" customFormat="1">
      <c r="A160" s="113" t="str">
        <f>IF(O160=0,"",依頼書!L$3&amp;"-02")</f>
        <v/>
      </c>
      <c r="B160" s="110"/>
      <c r="C160" s="108" t="str">
        <f t="shared" si="14"/>
        <v/>
      </c>
      <c r="D160" s="108" t="str">
        <f t="shared" si="12"/>
        <v/>
      </c>
      <c r="E160" s="112" t="str">
        <f t="shared" si="10"/>
        <v/>
      </c>
      <c r="F160" s="110"/>
      <c r="G160" s="110"/>
      <c r="H160" s="110"/>
      <c r="I160" s="106" t="str">
        <f>IF(依頼書!B180="","",依頼書!B180)</f>
        <v/>
      </c>
      <c r="J160" s="112" t="str">
        <f t="shared" si="13"/>
        <v/>
      </c>
      <c r="K160" s="112" t="str">
        <f t="shared" si="11"/>
        <v/>
      </c>
      <c r="L160" s="110"/>
      <c r="M160" s="110"/>
      <c r="N160" s="105">
        <f>依頼書!O180</f>
        <v>0</v>
      </c>
      <c r="O160" s="105">
        <f>依頼書!G180</f>
        <v>0</v>
      </c>
      <c r="P160" s="105">
        <f>依頼書!D180</f>
        <v>0</v>
      </c>
      <c r="Q160" s="105">
        <f>依頼書!F180</f>
        <v>0</v>
      </c>
      <c r="R160" s="105"/>
      <c r="S160" s="105"/>
      <c r="T160" s="105"/>
      <c r="U160" s="105"/>
    </row>
    <row r="161" spans="1:21" s="111" customFormat="1">
      <c r="A161" s="113" t="str">
        <f>IF(O161=0,"",依頼書!L$3&amp;"-02")</f>
        <v/>
      </c>
      <c r="B161" s="110"/>
      <c r="C161" s="108" t="str">
        <f t="shared" si="14"/>
        <v/>
      </c>
      <c r="D161" s="108" t="str">
        <f t="shared" si="12"/>
        <v/>
      </c>
      <c r="E161" s="112" t="str">
        <f t="shared" si="10"/>
        <v/>
      </c>
      <c r="F161" s="110"/>
      <c r="G161" s="110"/>
      <c r="H161" s="110"/>
      <c r="I161" s="106" t="str">
        <f>IF(依頼書!B181="","",依頼書!B181)</f>
        <v/>
      </c>
      <c r="J161" s="112" t="str">
        <f t="shared" si="13"/>
        <v/>
      </c>
      <c r="K161" s="112" t="str">
        <f t="shared" si="11"/>
        <v/>
      </c>
      <c r="L161" s="110"/>
      <c r="M161" s="110"/>
      <c r="N161" s="105">
        <f>依頼書!O181</f>
        <v>0</v>
      </c>
      <c r="O161" s="105">
        <f>依頼書!G181</f>
        <v>0</v>
      </c>
      <c r="P161" s="105">
        <f>依頼書!D181</f>
        <v>0</v>
      </c>
      <c r="Q161" s="105">
        <f>依頼書!F181</f>
        <v>0</v>
      </c>
      <c r="R161" s="105"/>
      <c r="S161" s="105"/>
      <c r="T161" s="105"/>
      <c r="U161" s="105"/>
    </row>
    <row r="162" spans="1:21" s="111" customFormat="1">
      <c r="A162" s="113" t="str">
        <f>IF(O162=0,"",依頼書!L$3&amp;"-02")</f>
        <v/>
      </c>
      <c r="B162" s="110"/>
      <c r="C162" s="108" t="str">
        <f t="shared" si="14"/>
        <v/>
      </c>
      <c r="D162" s="108" t="str">
        <f t="shared" si="12"/>
        <v/>
      </c>
      <c r="E162" s="112" t="str">
        <f t="shared" si="10"/>
        <v/>
      </c>
      <c r="F162" s="110"/>
      <c r="G162" s="110"/>
      <c r="H162" s="110"/>
      <c r="I162" s="106" t="str">
        <f>IF(依頼書!B182="","",依頼書!B182)</f>
        <v/>
      </c>
      <c r="J162" s="112" t="str">
        <f t="shared" si="13"/>
        <v/>
      </c>
      <c r="K162" s="112" t="str">
        <f t="shared" si="11"/>
        <v/>
      </c>
      <c r="L162" s="110"/>
      <c r="M162" s="110"/>
      <c r="N162" s="105">
        <f>依頼書!O182</f>
        <v>0</v>
      </c>
      <c r="O162" s="105">
        <f>依頼書!G182</f>
        <v>0</v>
      </c>
      <c r="P162" s="105">
        <f>依頼書!D182</f>
        <v>0</v>
      </c>
      <c r="Q162" s="105">
        <f>依頼書!F182</f>
        <v>0</v>
      </c>
      <c r="R162" s="105"/>
      <c r="S162" s="105"/>
      <c r="T162" s="105"/>
      <c r="U162" s="105"/>
    </row>
    <row r="163" spans="1:21" s="111" customFormat="1">
      <c r="A163" s="113" t="str">
        <f>IF(O163=0,"",依頼書!L$3&amp;"-02")</f>
        <v/>
      </c>
      <c r="B163" s="110"/>
      <c r="C163" s="108" t="str">
        <f t="shared" si="14"/>
        <v/>
      </c>
      <c r="D163" s="108" t="str">
        <f t="shared" si="12"/>
        <v/>
      </c>
      <c r="E163" s="112" t="str">
        <f t="shared" si="10"/>
        <v/>
      </c>
      <c r="F163" s="110"/>
      <c r="G163" s="110"/>
      <c r="H163" s="110"/>
      <c r="I163" s="106" t="str">
        <f>IF(依頼書!B183="","",依頼書!B183)</f>
        <v/>
      </c>
      <c r="J163" s="112" t="str">
        <f t="shared" si="13"/>
        <v/>
      </c>
      <c r="K163" s="112" t="str">
        <f t="shared" si="11"/>
        <v/>
      </c>
      <c r="L163" s="110"/>
      <c r="M163" s="110"/>
      <c r="N163" s="105">
        <f>依頼書!O183</f>
        <v>0</v>
      </c>
      <c r="O163" s="105">
        <f>依頼書!G183</f>
        <v>0</v>
      </c>
      <c r="P163" s="105">
        <f>依頼書!D183</f>
        <v>0</v>
      </c>
      <c r="Q163" s="105">
        <f>依頼書!F183</f>
        <v>0</v>
      </c>
      <c r="R163" s="105"/>
      <c r="S163" s="105"/>
      <c r="T163" s="105"/>
      <c r="U163" s="105"/>
    </row>
    <row r="164" spans="1:21" s="111" customFormat="1">
      <c r="A164" s="113" t="str">
        <f>IF(O164=0,"",依頼書!L$3&amp;"-02")</f>
        <v/>
      </c>
      <c r="B164" s="110"/>
      <c r="C164" s="108" t="str">
        <f t="shared" si="14"/>
        <v/>
      </c>
      <c r="D164" s="108" t="str">
        <f t="shared" si="12"/>
        <v/>
      </c>
      <c r="E164" s="112" t="str">
        <f t="shared" si="10"/>
        <v/>
      </c>
      <c r="F164" s="110"/>
      <c r="G164" s="110"/>
      <c r="H164" s="110"/>
      <c r="I164" s="106" t="str">
        <f>IF(依頼書!B184="","",依頼書!B184)</f>
        <v/>
      </c>
      <c r="J164" s="112" t="str">
        <f t="shared" si="13"/>
        <v/>
      </c>
      <c r="K164" s="112" t="str">
        <f t="shared" si="11"/>
        <v/>
      </c>
      <c r="L164" s="110"/>
      <c r="M164" s="110"/>
      <c r="N164" s="105">
        <f>依頼書!O184</f>
        <v>0</v>
      </c>
      <c r="O164" s="105">
        <f>依頼書!G184</f>
        <v>0</v>
      </c>
      <c r="P164" s="105">
        <f>依頼書!D184</f>
        <v>0</v>
      </c>
      <c r="Q164" s="105">
        <f>依頼書!F184</f>
        <v>0</v>
      </c>
      <c r="R164" s="105"/>
      <c r="S164" s="105"/>
      <c r="T164" s="105"/>
      <c r="U164" s="105"/>
    </row>
    <row r="165" spans="1:21" s="111" customFormat="1">
      <c r="A165" s="113" t="str">
        <f>IF(O165=0,"",依頼書!L$3&amp;"-02")</f>
        <v/>
      </c>
      <c r="B165" s="110"/>
      <c r="C165" s="108" t="str">
        <f t="shared" si="14"/>
        <v/>
      </c>
      <c r="D165" s="108" t="str">
        <f t="shared" si="12"/>
        <v/>
      </c>
      <c r="E165" s="112" t="str">
        <f t="shared" si="10"/>
        <v/>
      </c>
      <c r="F165" s="110"/>
      <c r="G165" s="110"/>
      <c r="H165" s="110"/>
      <c r="I165" s="106" t="str">
        <f>IF(依頼書!B185="","",依頼書!B185)</f>
        <v/>
      </c>
      <c r="J165" s="112" t="str">
        <f t="shared" si="13"/>
        <v/>
      </c>
      <c r="K165" s="112" t="str">
        <f t="shared" si="11"/>
        <v/>
      </c>
      <c r="L165" s="110"/>
      <c r="M165" s="110"/>
      <c r="N165" s="105">
        <f>依頼書!O185</f>
        <v>0</v>
      </c>
      <c r="O165" s="105">
        <f>依頼書!G185</f>
        <v>0</v>
      </c>
      <c r="P165" s="105">
        <f>依頼書!D185</f>
        <v>0</v>
      </c>
      <c r="Q165" s="105">
        <f>依頼書!F185</f>
        <v>0</v>
      </c>
      <c r="R165" s="105"/>
      <c r="S165" s="105"/>
      <c r="T165" s="105"/>
      <c r="U165" s="105"/>
    </row>
    <row r="166" spans="1:21" s="111" customFormat="1">
      <c r="A166" s="113" t="str">
        <f>IF(O166=0,"",依頼書!L$3&amp;"-02")</f>
        <v/>
      </c>
      <c r="B166" s="110"/>
      <c r="C166" s="108" t="str">
        <f t="shared" si="14"/>
        <v/>
      </c>
      <c r="D166" s="108" t="str">
        <f t="shared" si="12"/>
        <v/>
      </c>
      <c r="E166" s="112" t="str">
        <f t="shared" si="10"/>
        <v/>
      </c>
      <c r="F166" s="110"/>
      <c r="G166" s="110"/>
      <c r="H166" s="110"/>
      <c r="I166" s="106" t="str">
        <f>IF(依頼書!B186="","",依頼書!B186)</f>
        <v/>
      </c>
      <c r="J166" s="112" t="str">
        <f t="shared" si="13"/>
        <v/>
      </c>
      <c r="K166" s="112" t="str">
        <f t="shared" si="11"/>
        <v/>
      </c>
      <c r="L166" s="110"/>
      <c r="M166" s="110"/>
      <c r="N166" s="105">
        <f>依頼書!O186</f>
        <v>0</v>
      </c>
      <c r="O166" s="105">
        <f>依頼書!G186</f>
        <v>0</v>
      </c>
      <c r="P166" s="105">
        <f>依頼書!D186</f>
        <v>0</v>
      </c>
      <c r="Q166" s="105">
        <f>依頼書!F186</f>
        <v>0</v>
      </c>
      <c r="R166" s="105"/>
      <c r="S166" s="105"/>
      <c r="T166" s="105"/>
      <c r="U166" s="105"/>
    </row>
    <row r="167" spans="1:21" s="111" customFormat="1">
      <c r="A167" s="113" t="str">
        <f>IF(O167=0,"",依頼書!L$3&amp;"-02")</f>
        <v/>
      </c>
      <c r="B167" s="110"/>
      <c r="C167" s="108" t="str">
        <f t="shared" si="14"/>
        <v/>
      </c>
      <c r="D167" s="108" t="str">
        <f t="shared" si="12"/>
        <v/>
      </c>
      <c r="E167" s="112" t="str">
        <f t="shared" si="10"/>
        <v/>
      </c>
      <c r="F167" s="110"/>
      <c r="G167" s="110"/>
      <c r="H167" s="110"/>
      <c r="I167" s="106" t="str">
        <f>IF(依頼書!B187="","",依頼書!B187)</f>
        <v/>
      </c>
      <c r="J167" s="112" t="str">
        <f t="shared" si="13"/>
        <v/>
      </c>
      <c r="K167" s="112" t="str">
        <f t="shared" si="11"/>
        <v/>
      </c>
      <c r="L167" s="110"/>
      <c r="M167" s="110"/>
      <c r="N167" s="105">
        <f>依頼書!O187</f>
        <v>0</v>
      </c>
      <c r="O167" s="105">
        <f>依頼書!G187</f>
        <v>0</v>
      </c>
      <c r="P167" s="105">
        <f>依頼書!D187</f>
        <v>0</v>
      </c>
      <c r="Q167" s="105">
        <f>依頼書!F187</f>
        <v>0</v>
      </c>
      <c r="R167" s="105"/>
      <c r="S167" s="105"/>
      <c r="T167" s="105"/>
      <c r="U167" s="105"/>
    </row>
    <row r="168" spans="1:21" s="111" customFormat="1">
      <c r="A168" s="113" t="str">
        <f>IF(O168=0,"",依頼書!L$3&amp;"-02")</f>
        <v/>
      </c>
      <c r="B168" s="110"/>
      <c r="C168" s="108" t="str">
        <f t="shared" si="14"/>
        <v/>
      </c>
      <c r="D168" s="108" t="str">
        <f t="shared" si="12"/>
        <v/>
      </c>
      <c r="E168" s="112" t="str">
        <f t="shared" si="10"/>
        <v/>
      </c>
      <c r="F168" s="110"/>
      <c r="G168" s="110"/>
      <c r="H168" s="110"/>
      <c r="I168" s="106" t="str">
        <f>IF(依頼書!B188="","",依頼書!B188)</f>
        <v/>
      </c>
      <c r="J168" s="112" t="str">
        <f t="shared" si="13"/>
        <v/>
      </c>
      <c r="K168" s="112" t="str">
        <f t="shared" si="11"/>
        <v/>
      </c>
      <c r="L168" s="110"/>
      <c r="M168" s="110"/>
      <c r="N168" s="105">
        <f>依頼書!O188</f>
        <v>0</v>
      </c>
      <c r="O168" s="105">
        <f>依頼書!G188</f>
        <v>0</v>
      </c>
      <c r="P168" s="105">
        <f>依頼書!D188</f>
        <v>0</v>
      </c>
      <c r="Q168" s="105">
        <f>依頼書!F188</f>
        <v>0</v>
      </c>
      <c r="R168" s="105"/>
      <c r="S168" s="105"/>
      <c r="T168" s="105"/>
      <c r="U168" s="105"/>
    </row>
    <row r="169" spans="1:21" s="111" customFormat="1">
      <c r="A169" s="113" t="str">
        <f>IF(O169=0,"",依頼書!L$3&amp;"-02")</f>
        <v/>
      </c>
      <c r="B169" s="110"/>
      <c r="C169" s="108" t="str">
        <f t="shared" si="14"/>
        <v/>
      </c>
      <c r="D169" s="108" t="str">
        <f t="shared" si="12"/>
        <v/>
      </c>
      <c r="E169" s="112" t="str">
        <f t="shared" si="10"/>
        <v/>
      </c>
      <c r="F169" s="110"/>
      <c r="G169" s="110"/>
      <c r="H169" s="110"/>
      <c r="I169" s="106" t="str">
        <f>IF(依頼書!B189="","",依頼書!B189)</f>
        <v/>
      </c>
      <c r="J169" s="112" t="str">
        <f t="shared" si="13"/>
        <v/>
      </c>
      <c r="K169" s="112" t="str">
        <f t="shared" si="11"/>
        <v/>
      </c>
      <c r="L169" s="110"/>
      <c r="M169" s="110"/>
      <c r="N169" s="105">
        <f>依頼書!O189</f>
        <v>0</v>
      </c>
      <c r="O169" s="105">
        <f>依頼書!G189</f>
        <v>0</v>
      </c>
      <c r="P169" s="105">
        <f>依頼書!D189</f>
        <v>0</v>
      </c>
      <c r="Q169" s="105">
        <f>依頼書!F189</f>
        <v>0</v>
      </c>
      <c r="R169" s="105"/>
      <c r="S169" s="105"/>
      <c r="T169" s="105"/>
      <c r="U169" s="105"/>
    </row>
    <row r="170" spans="1:21" s="111" customFormat="1">
      <c r="A170" s="113" t="str">
        <f>IF(O170=0,"",依頼書!L$3&amp;"-02")</f>
        <v/>
      </c>
      <c r="B170" s="110"/>
      <c r="C170" s="108" t="str">
        <f t="shared" si="14"/>
        <v/>
      </c>
      <c r="D170" s="108" t="str">
        <f t="shared" si="12"/>
        <v/>
      </c>
      <c r="E170" s="112" t="str">
        <f t="shared" si="10"/>
        <v/>
      </c>
      <c r="F170" s="110"/>
      <c r="G170" s="110"/>
      <c r="H170" s="110"/>
      <c r="I170" s="106" t="str">
        <f>IF(依頼書!B190="","",依頼書!B190)</f>
        <v/>
      </c>
      <c r="J170" s="112" t="str">
        <f t="shared" si="13"/>
        <v/>
      </c>
      <c r="K170" s="112" t="str">
        <f t="shared" si="11"/>
        <v/>
      </c>
      <c r="L170" s="110"/>
      <c r="M170" s="110"/>
      <c r="N170" s="105">
        <f>依頼書!O190</f>
        <v>0</v>
      </c>
      <c r="O170" s="105">
        <f>依頼書!G190</f>
        <v>0</v>
      </c>
      <c r="P170" s="105">
        <f>依頼書!D190</f>
        <v>0</v>
      </c>
      <c r="Q170" s="105">
        <f>依頼書!F190</f>
        <v>0</v>
      </c>
      <c r="R170" s="105"/>
      <c r="S170" s="105"/>
      <c r="T170" s="105"/>
      <c r="U170" s="105"/>
    </row>
    <row r="171" spans="1:21" s="111" customFormat="1">
      <c r="A171" s="113" t="str">
        <f>IF(O171=0,"",依頼書!L$3&amp;"-02")</f>
        <v/>
      </c>
      <c r="B171" s="110"/>
      <c r="C171" s="108" t="str">
        <f t="shared" si="14"/>
        <v/>
      </c>
      <c r="D171" s="108" t="str">
        <f t="shared" si="12"/>
        <v/>
      </c>
      <c r="E171" s="112" t="str">
        <f t="shared" si="10"/>
        <v/>
      </c>
      <c r="F171" s="110"/>
      <c r="G171" s="110"/>
      <c r="H171" s="110"/>
      <c r="I171" s="106" t="str">
        <f>IF(依頼書!B191="","",依頼書!B191)</f>
        <v/>
      </c>
      <c r="J171" s="112" t="str">
        <f t="shared" si="13"/>
        <v/>
      </c>
      <c r="K171" s="112" t="str">
        <f t="shared" si="11"/>
        <v/>
      </c>
      <c r="L171" s="110"/>
      <c r="M171" s="110"/>
      <c r="N171" s="105">
        <f>依頼書!O191</f>
        <v>0</v>
      </c>
      <c r="O171" s="105">
        <f>依頼書!G191</f>
        <v>0</v>
      </c>
      <c r="P171" s="105">
        <f>依頼書!D191</f>
        <v>0</v>
      </c>
      <c r="Q171" s="105">
        <f>依頼書!F191</f>
        <v>0</v>
      </c>
      <c r="R171" s="105"/>
      <c r="S171" s="105"/>
      <c r="T171" s="105"/>
      <c r="U171" s="105"/>
    </row>
    <row r="172" spans="1:21" s="111" customFormat="1">
      <c r="A172" s="113" t="str">
        <f>IF(O172=0,"",依頼書!L$3&amp;"-02")</f>
        <v/>
      </c>
      <c r="B172" s="110"/>
      <c r="C172" s="108" t="str">
        <f t="shared" si="14"/>
        <v/>
      </c>
      <c r="D172" s="108" t="str">
        <f t="shared" si="12"/>
        <v/>
      </c>
      <c r="E172" s="112" t="str">
        <f t="shared" si="10"/>
        <v/>
      </c>
      <c r="F172" s="110"/>
      <c r="G172" s="110"/>
      <c r="H172" s="110"/>
      <c r="I172" s="106" t="str">
        <f>IF(依頼書!B192="","",依頼書!B192)</f>
        <v/>
      </c>
      <c r="J172" s="112" t="str">
        <f t="shared" si="13"/>
        <v/>
      </c>
      <c r="K172" s="112" t="str">
        <f t="shared" si="11"/>
        <v/>
      </c>
      <c r="L172" s="110"/>
      <c r="M172" s="110"/>
      <c r="N172" s="105">
        <f>依頼書!O192</f>
        <v>0</v>
      </c>
      <c r="O172" s="105">
        <f>依頼書!G192</f>
        <v>0</v>
      </c>
      <c r="P172" s="105">
        <f>依頼書!D192</f>
        <v>0</v>
      </c>
      <c r="Q172" s="105">
        <f>依頼書!F192</f>
        <v>0</v>
      </c>
      <c r="R172" s="105"/>
      <c r="S172" s="105"/>
      <c r="T172" s="105"/>
      <c r="U172" s="105"/>
    </row>
    <row r="173" spans="1:21" s="111" customFormat="1">
      <c r="A173" s="113" t="str">
        <f>IF(O173=0,"",依頼書!L$3&amp;"-02")</f>
        <v/>
      </c>
      <c r="B173" s="110"/>
      <c r="C173" s="108" t="str">
        <f t="shared" si="14"/>
        <v/>
      </c>
      <c r="D173" s="108" t="str">
        <f t="shared" si="12"/>
        <v/>
      </c>
      <c r="E173" s="112" t="str">
        <f t="shared" si="10"/>
        <v/>
      </c>
      <c r="F173" s="110"/>
      <c r="G173" s="110"/>
      <c r="H173" s="110"/>
      <c r="I173" s="106" t="str">
        <f>IF(依頼書!B193="","",依頼書!B193)</f>
        <v/>
      </c>
      <c r="J173" s="112" t="str">
        <f t="shared" si="13"/>
        <v/>
      </c>
      <c r="K173" s="112" t="str">
        <f t="shared" si="11"/>
        <v/>
      </c>
      <c r="L173" s="110"/>
      <c r="M173" s="110"/>
      <c r="N173" s="105">
        <f>依頼書!O193</f>
        <v>0</v>
      </c>
      <c r="O173" s="105">
        <f>依頼書!G193</f>
        <v>0</v>
      </c>
      <c r="P173" s="105">
        <f>依頼書!D193</f>
        <v>0</v>
      </c>
      <c r="Q173" s="105">
        <f>依頼書!F193</f>
        <v>0</v>
      </c>
      <c r="R173" s="105"/>
      <c r="S173" s="105"/>
      <c r="T173" s="105"/>
      <c r="U173" s="105"/>
    </row>
    <row r="174" spans="1:21" s="111" customFormat="1">
      <c r="A174" s="113" t="str">
        <f>IF(O174=0,"",依頼書!L$3&amp;"-02")</f>
        <v/>
      </c>
      <c r="B174" s="110"/>
      <c r="C174" s="108" t="str">
        <f t="shared" si="14"/>
        <v/>
      </c>
      <c r="D174" s="108" t="str">
        <f t="shared" si="12"/>
        <v/>
      </c>
      <c r="E174" s="112" t="str">
        <f t="shared" si="10"/>
        <v/>
      </c>
      <c r="F174" s="110"/>
      <c r="G174" s="110"/>
      <c r="H174" s="110"/>
      <c r="I174" s="106" t="str">
        <f>IF(依頼書!B194="","",依頼書!B194)</f>
        <v/>
      </c>
      <c r="J174" s="112" t="str">
        <f t="shared" si="13"/>
        <v/>
      </c>
      <c r="K174" s="112" t="str">
        <f t="shared" si="11"/>
        <v/>
      </c>
      <c r="L174" s="110"/>
      <c r="M174" s="110"/>
      <c r="N174" s="105">
        <f>依頼書!O194</f>
        <v>0</v>
      </c>
      <c r="O174" s="105">
        <f>依頼書!G194</f>
        <v>0</v>
      </c>
      <c r="P174" s="105">
        <f>依頼書!D194</f>
        <v>0</v>
      </c>
      <c r="Q174" s="105">
        <f>依頼書!F194</f>
        <v>0</v>
      </c>
      <c r="R174" s="105"/>
      <c r="S174" s="105"/>
      <c r="T174" s="105"/>
      <c r="U174" s="105"/>
    </row>
    <row r="175" spans="1:21" s="111" customFormat="1">
      <c r="A175" s="113" t="str">
        <f>IF(O175=0,"",依頼書!L$3&amp;"-02")</f>
        <v/>
      </c>
      <c r="B175" s="110"/>
      <c r="C175" s="108" t="str">
        <f t="shared" si="14"/>
        <v/>
      </c>
      <c r="D175" s="108" t="str">
        <f t="shared" si="12"/>
        <v/>
      </c>
      <c r="E175" s="112" t="str">
        <f t="shared" si="10"/>
        <v/>
      </c>
      <c r="F175" s="110"/>
      <c r="G175" s="110"/>
      <c r="H175" s="110"/>
      <c r="I175" s="106" t="str">
        <f>IF(依頼書!B195="","",依頼書!B195)</f>
        <v/>
      </c>
      <c r="J175" s="112" t="str">
        <f t="shared" si="13"/>
        <v/>
      </c>
      <c r="K175" s="112" t="str">
        <f t="shared" si="11"/>
        <v/>
      </c>
      <c r="L175" s="110"/>
      <c r="M175" s="110"/>
      <c r="N175" s="105">
        <f>依頼書!O195</f>
        <v>0</v>
      </c>
      <c r="O175" s="105">
        <f>依頼書!G195</f>
        <v>0</v>
      </c>
      <c r="P175" s="105">
        <f>依頼書!D195</f>
        <v>0</v>
      </c>
      <c r="Q175" s="105">
        <f>依頼書!F195</f>
        <v>0</v>
      </c>
      <c r="R175" s="105"/>
      <c r="S175" s="105"/>
      <c r="T175" s="105"/>
      <c r="U175" s="105"/>
    </row>
    <row r="176" spans="1:21" s="111" customFormat="1">
      <c r="A176" s="113" t="str">
        <f>IF(O176=0,"",依頼書!L$3&amp;"-02")</f>
        <v/>
      </c>
      <c r="B176" s="110"/>
      <c r="C176" s="108" t="str">
        <f t="shared" si="14"/>
        <v/>
      </c>
      <c r="D176" s="108" t="str">
        <f t="shared" si="12"/>
        <v/>
      </c>
      <c r="E176" s="112" t="str">
        <f t="shared" si="10"/>
        <v/>
      </c>
      <c r="F176" s="110"/>
      <c r="G176" s="110"/>
      <c r="H176" s="110"/>
      <c r="I176" s="106" t="str">
        <f>IF(依頼書!B196="","",依頼書!B196)</f>
        <v/>
      </c>
      <c r="J176" s="112" t="str">
        <f t="shared" si="13"/>
        <v/>
      </c>
      <c r="K176" s="112" t="str">
        <f t="shared" si="11"/>
        <v/>
      </c>
      <c r="L176" s="110"/>
      <c r="M176" s="110"/>
      <c r="N176" s="105">
        <f>依頼書!O196</f>
        <v>0</v>
      </c>
      <c r="O176" s="105">
        <f>依頼書!G196</f>
        <v>0</v>
      </c>
      <c r="P176" s="105">
        <f>依頼書!D196</f>
        <v>0</v>
      </c>
      <c r="Q176" s="105">
        <f>依頼書!F196</f>
        <v>0</v>
      </c>
      <c r="R176" s="105"/>
      <c r="S176" s="105"/>
      <c r="T176" s="105"/>
      <c r="U176" s="105"/>
    </row>
    <row r="177" spans="1:21" s="111" customFormat="1">
      <c r="A177" s="113" t="str">
        <f>IF(O177=0,"",依頼書!L$3&amp;"-02")</f>
        <v/>
      </c>
      <c r="B177" s="110"/>
      <c r="C177" s="108" t="str">
        <f t="shared" si="14"/>
        <v/>
      </c>
      <c r="D177" s="108" t="str">
        <f t="shared" si="12"/>
        <v/>
      </c>
      <c r="E177" s="112" t="str">
        <f t="shared" si="10"/>
        <v/>
      </c>
      <c r="F177" s="110"/>
      <c r="G177" s="110"/>
      <c r="H177" s="110"/>
      <c r="I177" s="106" t="str">
        <f>IF(依頼書!B197="","",依頼書!B197)</f>
        <v/>
      </c>
      <c r="J177" s="112" t="str">
        <f t="shared" si="13"/>
        <v/>
      </c>
      <c r="K177" s="112" t="str">
        <f t="shared" si="11"/>
        <v/>
      </c>
      <c r="L177" s="110"/>
      <c r="M177" s="110"/>
      <c r="N177" s="105">
        <f>依頼書!O197</f>
        <v>0</v>
      </c>
      <c r="O177" s="105">
        <f>依頼書!G197</f>
        <v>0</v>
      </c>
      <c r="P177" s="105">
        <f>依頼書!D197</f>
        <v>0</v>
      </c>
      <c r="Q177" s="105">
        <f>依頼書!F197</f>
        <v>0</v>
      </c>
      <c r="R177" s="105"/>
      <c r="S177" s="105"/>
      <c r="T177" s="105"/>
      <c r="U177" s="105"/>
    </row>
    <row r="178" spans="1:21" s="111" customFormat="1">
      <c r="A178" s="113" t="str">
        <f>IF(O178=0,"",依頼書!L$3&amp;"-02")</f>
        <v/>
      </c>
      <c r="B178" s="110"/>
      <c r="C178" s="108" t="str">
        <f t="shared" si="14"/>
        <v/>
      </c>
      <c r="D178" s="108" t="str">
        <f t="shared" si="12"/>
        <v/>
      </c>
      <c r="E178" s="112" t="str">
        <f t="shared" si="10"/>
        <v/>
      </c>
      <c r="F178" s="110"/>
      <c r="G178" s="110"/>
      <c r="H178" s="110"/>
      <c r="I178" s="106" t="str">
        <f>IF(依頼書!B198="","",依頼書!B198)</f>
        <v/>
      </c>
      <c r="J178" s="112" t="str">
        <f t="shared" si="13"/>
        <v/>
      </c>
      <c r="K178" s="112" t="str">
        <f t="shared" si="11"/>
        <v/>
      </c>
      <c r="L178" s="110"/>
      <c r="M178" s="110"/>
      <c r="N178" s="105">
        <f>依頼書!O198</f>
        <v>0</v>
      </c>
      <c r="O178" s="105">
        <f>依頼書!G198</f>
        <v>0</v>
      </c>
      <c r="P178" s="105">
        <f>依頼書!D198</f>
        <v>0</v>
      </c>
      <c r="Q178" s="105">
        <f>依頼書!F198</f>
        <v>0</v>
      </c>
      <c r="R178" s="105"/>
      <c r="S178" s="105"/>
      <c r="T178" s="105"/>
      <c r="U178" s="105"/>
    </row>
    <row r="179" spans="1:21" s="111" customFormat="1">
      <c r="A179" s="113" t="str">
        <f>IF(O179=0,"",依頼書!L$3&amp;"-02")</f>
        <v/>
      </c>
      <c r="B179" s="110"/>
      <c r="C179" s="108" t="str">
        <f t="shared" si="14"/>
        <v/>
      </c>
      <c r="D179" s="108" t="str">
        <f t="shared" si="12"/>
        <v/>
      </c>
      <c r="E179" s="112" t="str">
        <f t="shared" si="10"/>
        <v/>
      </c>
      <c r="F179" s="110"/>
      <c r="G179" s="110"/>
      <c r="H179" s="110"/>
      <c r="I179" s="106" t="str">
        <f>IF(依頼書!B199="","",依頼書!B199)</f>
        <v/>
      </c>
      <c r="J179" s="112" t="str">
        <f t="shared" si="13"/>
        <v/>
      </c>
      <c r="K179" s="112" t="str">
        <f t="shared" si="11"/>
        <v/>
      </c>
      <c r="L179" s="110"/>
      <c r="M179" s="110"/>
      <c r="N179" s="105">
        <f>依頼書!O199</f>
        <v>0</v>
      </c>
      <c r="O179" s="105">
        <f>依頼書!G199</f>
        <v>0</v>
      </c>
      <c r="P179" s="105">
        <f>依頼書!D199</f>
        <v>0</v>
      </c>
      <c r="Q179" s="105">
        <f>依頼書!F199</f>
        <v>0</v>
      </c>
      <c r="R179" s="105"/>
      <c r="S179" s="105"/>
      <c r="T179" s="105"/>
      <c r="U179" s="105"/>
    </row>
    <row r="180" spans="1:21" s="111" customFormat="1">
      <c r="A180" s="113" t="str">
        <f>IF(O180=0,"",依頼書!L$3&amp;"-02")</f>
        <v/>
      </c>
      <c r="B180" s="110"/>
      <c r="C180" s="108" t="str">
        <f t="shared" si="14"/>
        <v/>
      </c>
      <c r="D180" s="108" t="str">
        <f t="shared" si="12"/>
        <v/>
      </c>
      <c r="E180" s="112" t="str">
        <f t="shared" si="10"/>
        <v/>
      </c>
      <c r="F180" s="110"/>
      <c r="G180" s="110"/>
      <c r="H180" s="110"/>
      <c r="I180" s="106" t="str">
        <f>IF(依頼書!B200="","",依頼書!B200)</f>
        <v/>
      </c>
      <c r="J180" s="112" t="str">
        <f t="shared" si="13"/>
        <v/>
      </c>
      <c r="K180" s="112" t="str">
        <f t="shared" si="11"/>
        <v/>
      </c>
      <c r="L180" s="110"/>
      <c r="M180" s="110"/>
      <c r="N180" s="105">
        <f>依頼書!O200</f>
        <v>0</v>
      </c>
      <c r="O180" s="105">
        <f>依頼書!G200</f>
        <v>0</v>
      </c>
      <c r="P180" s="105">
        <f>依頼書!D200</f>
        <v>0</v>
      </c>
      <c r="Q180" s="105">
        <f>依頼書!F200</f>
        <v>0</v>
      </c>
      <c r="R180" s="105"/>
      <c r="S180" s="105"/>
      <c r="T180" s="105"/>
      <c r="U180" s="105"/>
    </row>
    <row r="181" spans="1:21" s="111" customFormat="1">
      <c r="A181" s="113" t="str">
        <f>IF(O181=0,"",依頼書!L$3&amp;"-02")</f>
        <v/>
      </c>
      <c r="B181" s="110"/>
      <c r="C181" s="108" t="str">
        <f t="shared" si="14"/>
        <v/>
      </c>
      <c r="D181" s="108" t="str">
        <f t="shared" si="12"/>
        <v/>
      </c>
      <c r="E181" s="112" t="str">
        <f t="shared" si="10"/>
        <v/>
      </c>
      <c r="F181" s="110"/>
      <c r="G181" s="110"/>
      <c r="H181" s="110"/>
      <c r="I181" s="106" t="str">
        <f>IF(依頼書!B201="","",依頼書!B201)</f>
        <v/>
      </c>
      <c r="J181" s="112" t="str">
        <f t="shared" si="13"/>
        <v/>
      </c>
      <c r="K181" s="112" t="str">
        <f t="shared" si="11"/>
        <v/>
      </c>
      <c r="L181" s="110"/>
      <c r="M181" s="110"/>
      <c r="N181" s="105">
        <f>依頼書!O201</f>
        <v>0</v>
      </c>
      <c r="O181" s="105">
        <f>依頼書!G201</f>
        <v>0</v>
      </c>
      <c r="P181" s="105">
        <f>依頼書!D201</f>
        <v>0</v>
      </c>
      <c r="Q181" s="105">
        <f>依頼書!F201</f>
        <v>0</v>
      </c>
      <c r="R181" s="105"/>
      <c r="S181" s="105"/>
      <c r="T181" s="105"/>
      <c r="U181" s="105"/>
    </row>
    <row r="182" spans="1:21" s="111" customFormat="1">
      <c r="A182" s="113" t="str">
        <f>IF(O182=0,"",依頼書!L$3&amp;"-02")</f>
        <v/>
      </c>
      <c r="B182" s="110"/>
      <c r="C182" s="108" t="str">
        <f t="shared" si="14"/>
        <v/>
      </c>
      <c r="D182" s="108" t="str">
        <f t="shared" si="12"/>
        <v/>
      </c>
      <c r="E182" s="112" t="str">
        <f t="shared" si="10"/>
        <v/>
      </c>
      <c r="F182" s="110"/>
      <c r="G182" s="110"/>
      <c r="H182" s="110"/>
      <c r="I182" s="106" t="str">
        <f>IF(依頼書!B202="","",依頼書!B202)</f>
        <v/>
      </c>
      <c r="J182" s="112" t="str">
        <f t="shared" si="13"/>
        <v/>
      </c>
      <c r="K182" s="112" t="str">
        <f t="shared" si="11"/>
        <v/>
      </c>
      <c r="L182" s="110"/>
      <c r="M182" s="110"/>
      <c r="N182" s="105">
        <f>依頼書!O202</f>
        <v>0</v>
      </c>
      <c r="O182" s="105">
        <f>依頼書!G202</f>
        <v>0</v>
      </c>
      <c r="P182" s="105">
        <f>依頼書!D202</f>
        <v>0</v>
      </c>
      <c r="Q182" s="105">
        <f>依頼書!F202</f>
        <v>0</v>
      </c>
      <c r="R182" s="105"/>
      <c r="S182" s="105"/>
      <c r="T182" s="105"/>
      <c r="U182" s="105"/>
    </row>
    <row r="183" spans="1:21" s="111" customFormat="1">
      <c r="A183" s="113" t="str">
        <f>IF(O183=0,"",依頼書!L$3&amp;"-02")</f>
        <v/>
      </c>
      <c r="B183" s="110"/>
      <c r="C183" s="108" t="str">
        <f t="shared" si="14"/>
        <v/>
      </c>
      <c r="D183" s="108" t="str">
        <f t="shared" si="12"/>
        <v/>
      </c>
      <c r="E183" s="112" t="str">
        <f t="shared" si="10"/>
        <v/>
      </c>
      <c r="F183" s="110"/>
      <c r="G183" s="110"/>
      <c r="H183" s="110"/>
      <c r="I183" s="106" t="str">
        <f>IF(依頼書!B203="","",依頼書!B203)</f>
        <v/>
      </c>
      <c r="J183" s="112" t="str">
        <f t="shared" si="13"/>
        <v/>
      </c>
      <c r="K183" s="112" t="str">
        <f t="shared" si="11"/>
        <v/>
      </c>
      <c r="L183" s="110"/>
      <c r="M183" s="110"/>
      <c r="N183" s="105">
        <f>依頼書!O203</f>
        <v>0</v>
      </c>
      <c r="O183" s="105">
        <f>依頼書!G203</f>
        <v>0</v>
      </c>
      <c r="P183" s="105">
        <f>依頼書!D203</f>
        <v>0</v>
      </c>
      <c r="Q183" s="105">
        <f>依頼書!F203</f>
        <v>0</v>
      </c>
      <c r="R183" s="105"/>
      <c r="S183" s="105"/>
      <c r="T183" s="105"/>
      <c r="U183" s="105"/>
    </row>
    <row r="184" spans="1:21" s="111" customFormat="1">
      <c r="A184" s="113" t="str">
        <f>IF(O184=0,"",依頼書!L$3&amp;"-02")</f>
        <v/>
      </c>
      <c r="B184" s="110"/>
      <c r="C184" s="108" t="str">
        <f t="shared" si="14"/>
        <v/>
      </c>
      <c r="D184" s="108" t="str">
        <f t="shared" si="12"/>
        <v/>
      </c>
      <c r="E184" s="112" t="str">
        <f t="shared" si="10"/>
        <v/>
      </c>
      <c r="F184" s="110"/>
      <c r="G184" s="110"/>
      <c r="H184" s="110"/>
      <c r="I184" s="106" t="str">
        <f>IF(依頼書!B204="","",依頼書!B204)</f>
        <v/>
      </c>
      <c r="J184" s="112" t="str">
        <f t="shared" si="13"/>
        <v/>
      </c>
      <c r="K184" s="112" t="str">
        <f t="shared" si="11"/>
        <v/>
      </c>
      <c r="L184" s="110"/>
      <c r="M184" s="110"/>
      <c r="N184" s="105">
        <f>依頼書!O204</f>
        <v>0</v>
      </c>
      <c r="O184" s="105">
        <f>依頼書!G204</f>
        <v>0</v>
      </c>
      <c r="P184" s="105">
        <f>依頼書!D204</f>
        <v>0</v>
      </c>
      <c r="Q184" s="105">
        <f>依頼書!F204</f>
        <v>0</v>
      </c>
      <c r="R184" s="105"/>
      <c r="S184" s="105"/>
      <c r="T184" s="105"/>
      <c r="U184" s="105"/>
    </row>
    <row r="185" spans="1:21" s="111" customFormat="1">
      <c r="A185" s="113" t="str">
        <f>IF(O185=0,"",依頼書!L$3&amp;"-02")</f>
        <v/>
      </c>
      <c r="B185" s="110"/>
      <c r="C185" s="108" t="str">
        <f t="shared" si="14"/>
        <v/>
      </c>
      <c r="D185" s="108" t="str">
        <f t="shared" si="12"/>
        <v/>
      </c>
      <c r="E185" s="112" t="str">
        <f t="shared" si="10"/>
        <v/>
      </c>
      <c r="F185" s="110"/>
      <c r="G185" s="110"/>
      <c r="H185" s="110"/>
      <c r="I185" s="106" t="str">
        <f>IF(依頼書!B205="","",依頼書!B205)</f>
        <v/>
      </c>
      <c r="J185" s="112" t="str">
        <f t="shared" si="13"/>
        <v/>
      </c>
      <c r="K185" s="112" t="str">
        <f t="shared" si="11"/>
        <v/>
      </c>
      <c r="L185" s="110"/>
      <c r="M185" s="110"/>
      <c r="N185" s="105">
        <f>依頼書!O205</f>
        <v>0</v>
      </c>
      <c r="O185" s="105">
        <f>依頼書!G205</f>
        <v>0</v>
      </c>
      <c r="P185" s="105">
        <f>依頼書!D205</f>
        <v>0</v>
      </c>
      <c r="Q185" s="105">
        <f>依頼書!F205</f>
        <v>0</v>
      </c>
      <c r="R185" s="105"/>
      <c r="S185" s="105"/>
      <c r="T185" s="105"/>
      <c r="U185" s="105"/>
    </row>
    <row r="186" spans="1:21" s="111" customFormat="1">
      <c r="A186" s="113" t="str">
        <f>IF(O186=0,"",依頼書!L$3&amp;"-02")</f>
        <v/>
      </c>
      <c r="B186" s="110"/>
      <c r="C186" s="108" t="str">
        <f t="shared" si="14"/>
        <v/>
      </c>
      <c r="D186" s="108" t="str">
        <f t="shared" si="12"/>
        <v/>
      </c>
      <c r="E186" s="112" t="str">
        <f t="shared" si="10"/>
        <v/>
      </c>
      <c r="F186" s="110"/>
      <c r="G186" s="110"/>
      <c r="H186" s="110"/>
      <c r="I186" s="106" t="str">
        <f>IF(依頼書!B206="","",依頼書!B206)</f>
        <v/>
      </c>
      <c r="J186" s="112" t="str">
        <f t="shared" si="13"/>
        <v/>
      </c>
      <c r="K186" s="112" t="str">
        <f t="shared" si="11"/>
        <v/>
      </c>
      <c r="L186" s="110"/>
      <c r="M186" s="110"/>
      <c r="N186" s="105">
        <f>依頼書!O206</f>
        <v>0</v>
      </c>
      <c r="O186" s="105">
        <f>依頼書!G206</f>
        <v>0</v>
      </c>
      <c r="P186" s="105">
        <f>依頼書!D206</f>
        <v>0</v>
      </c>
      <c r="Q186" s="105">
        <f>依頼書!F206</f>
        <v>0</v>
      </c>
      <c r="R186" s="105"/>
      <c r="S186" s="105"/>
      <c r="T186" s="105"/>
      <c r="U186" s="105"/>
    </row>
    <row r="187" spans="1:21" s="111" customFormat="1">
      <c r="A187" s="113" t="str">
        <f>IF(O187=0,"",依頼書!L$3&amp;"-02")</f>
        <v/>
      </c>
      <c r="B187" s="110"/>
      <c r="C187" s="108" t="str">
        <f t="shared" si="14"/>
        <v/>
      </c>
      <c r="D187" s="108" t="str">
        <f t="shared" si="12"/>
        <v/>
      </c>
      <c r="E187" s="112" t="str">
        <f t="shared" si="10"/>
        <v/>
      </c>
      <c r="F187" s="110"/>
      <c r="G187" s="110"/>
      <c r="H187" s="110"/>
      <c r="I187" s="106" t="str">
        <f>IF(依頼書!B207="","",依頼書!B207)</f>
        <v/>
      </c>
      <c r="J187" s="112" t="str">
        <f t="shared" si="13"/>
        <v/>
      </c>
      <c r="K187" s="112" t="str">
        <f t="shared" si="11"/>
        <v/>
      </c>
      <c r="L187" s="110"/>
      <c r="M187" s="110"/>
      <c r="N187" s="105">
        <f>依頼書!O207</f>
        <v>0</v>
      </c>
      <c r="O187" s="105">
        <f>依頼書!G207</f>
        <v>0</v>
      </c>
      <c r="P187" s="105">
        <f>依頼書!D207</f>
        <v>0</v>
      </c>
      <c r="Q187" s="105">
        <f>依頼書!F207</f>
        <v>0</v>
      </c>
      <c r="R187" s="105"/>
      <c r="S187" s="105"/>
      <c r="T187" s="105"/>
      <c r="U187" s="105"/>
    </row>
    <row r="188" spans="1:21" s="111" customFormat="1">
      <c r="A188" s="113" t="str">
        <f>IF(O188=0,"",依頼書!L$3&amp;"-02")</f>
        <v/>
      </c>
      <c r="B188" s="110"/>
      <c r="C188" s="108" t="str">
        <f t="shared" si="14"/>
        <v/>
      </c>
      <c r="D188" s="108" t="str">
        <f t="shared" si="12"/>
        <v/>
      </c>
      <c r="E188" s="112" t="str">
        <f t="shared" si="10"/>
        <v/>
      </c>
      <c r="F188" s="110"/>
      <c r="G188" s="110"/>
      <c r="H188" s="110"/>
      <c r="I188" s="106" t="str">
        <f>IF(依頼書!B208="","",依頼書!B208)</f>
        <v/>
      </c>
      <c r="J188" s="112" t="str">
        <f t="shared" si="13"/>
        <v/>
      </c>
      <c r="K188" s="112" t="str">
        <f t="shared" si="11"/>
        <v/>
      </c>
      <c r="L188" s="110"/>
      <c r="M188" s="110"/>
      <c r="N188" s="105">
        <f>依頼書!O208</f>
        <v>0</v>
      </c>
      <c r="O188" s="105">
        <f>依頼書!G208</f>
        <v>0</v>
      </c>
      <c r="P188" s="105">
        <f>依頼書!D208</f>
        <v>0</v>
      </c>
      <c r="Q188" s="105">
        <f>依頼書!F208</f>
        <v>0</v>
      </c>
      <c r="R188" s="105"/>
      <c r="S188" s="105"/>
      <c r="T188" s="105"/>
      <c r="U188" s="105"/>
    </row>
    <row r="189" spans="1:21" s="111" customFormat="1">
      <c r="A189" s="113" t="str">
        <f>IF(O189=0,"",依頼書!L$3&amp;"-02")</f>
        <v/>
      </c>
      <c r="B189" s="110"/>
      <c r="C189" s="108" t="str">
        <f t="shared" si="14"/>
        <v/>
      </c>
      <c r="D189" s="108" t="str">
        <f t="shared" si="12"/>
        <v/>
      </c>
      <c r="E189" s="112" t="str">
        <f t="shared" si="10"/>
        <v/>
      </c>
      <c r="F189" s="110"/>
      <c r="G189" s="110"/>
      <c r="H189" s="110"/>
      <c r="I189" s="106" t="str">
        <f>IF(依頼書!B209="","",依頼書!B209)</f>
        <v/>
      </c>
      <c r="J189" s="112" t="str">
        <f t="shared" si="13"/>
        <v/>
      </c>
      <c r="K189" s="112" t="str">
        <f t="shared" si="11"/>
        <v/>
      </c>
      <c r="L189" s="110"/>
      <c r="M189" s="110"/>
      <c r="N189" s="105">
        <f>依頼書!O209</f>
        <v>0</v>
      </c>
      <c r="O189" s="105">
        <f>依頼書!G209</f>
        <v>0</v>
      </c>
      <c r="P189" s="105">
        <f>依頼書!D209</f>
        <v>0</v>
      </c>
      <c r="Q189" s="105">
        <f>依頼書!F209</f>
        <v>0</v>
      </c>
      <c r="R189" s="105"/>
      <c r="S189" s="105"/>
      <c r="T189" s="105"/>
      <c r="U189" s="105"/>
    </row>
    <row r="190" spans="1:21" s="111" customFormat="1">
      <c r="A190" s="113" t="str">
        <f>IF(O190=0,"",依頼書!L$3&amp;"-02")</f>
        <v/>
      </c>
      <c r="B190" s="110"/>
      <c r="C190" s="108" t="str">
        <f t="shared" si="14"/>
        <v/>
      </c>
      <c r="D190" s="108" t="str">
        <f t="shared" si="12"/>
        <v/>
      </c>
      <c r="E190" s="112" t="str">
        <f t="shared" si="10"/>
        <v/>
      </c>
      <c r="F190" s="110"/>
      <c r="G190" s="110"/>
      <c r="H190" s="110"/>
      <c r="I190" s="106" t="str">
        <f>IF(依頼書!B210="","",依頼書!B210)</f>
        <v/>
      </c>
      <c r="J190" s="112" t="str">
        <f t="shared" si="13"/>
        <v/>
      </c>
      <c r="K190" s="112" t="str">
        <f t="shared" si="11"/>
        <v/>
      </c>
      <c r="L190" s="110"/>
      <c r="M190" s="110"/>
      <c r="N190" s="105">
        <f>依頼書!O210</f>
        <v>0</v>
      </c>
      <c r="O190" s="105">
        <f>依頼書!G210</f>
        <v>0</v>
      </c>
      <c r="P190" s="105">
        <f>依頼書!D210</f>
        <v>0</v>
      </c>
      <c r="Q190" s="105">
        <f>依頼書!F210</f>
        <v>0</v>
      </c>
      <c r="R190" s="105"/>
      <c r="S190" s="105"/>
      <c r="T190" s="105"/>
      <c r="U190" s="105"/>
    </row>
    <row r="191" spans="1:21" s="111" customFormat="1">
      <c r="A191" s="113" t="str">
        <f>IF(O191=0,"",依頼書!L$3&amp;"-02")</f>
        <v/>
      </c>
      <c r="B191" s="110"/>
      <c r="C191" s="108" t="str">
        <f t="shared" si="14"/>
        <v/>
      </c>
      <c r="D191" s="108" t="str">
        <f t="shared" si="12"/>
        <v/>
      </c>
      <c r="E191" s="112" t="str">
        <f t="shared" si="10"/>
        <v/>
      </c>
      <c r="F191" s="110"/>
      <c r="G191" s="110"/>
      <c r="H191" s="110"/>
      <c r="I191" s="106" t="str">
        <f>IF(依頼書!B211="","",依頼書!B211)</f>
        <v/>
      </c>
      <c r="J191" s="112" t="str">
        <f t="shared" si="13"/>
        <v/>
      </c>
      <c r="K191" s="112" t="str">
        <f t="shared" si="11"/>
        <v/>
      </c>
      <c r="L191" s="110"/>
      <c r="M191" s="110"/>
      <c r="N191" s="105">
        <f>依頼書!O211</f>
        <v>0</v>
      </c>
      <c r="O191" s="105">
        <f>依頼書!G211</f>
        <v>0</v>
      </c>
      <c r="P191" s="105">
        <f>依頼書!D211</f>
        <v>0</v>
      </c>
      <c r="Q191" s="105">
        <f>依頼書!F211</f>
        <v>0</v>
      </c>
      <c r="R191" s="105"/>
      <c r="S191" s="105"/>
      <c r="T191" s="105"/>
      <c r="U191" s="105"/>
    </row>
    <row r="192" spans="1:21" s="111" customFormat="1">
      <c r="A192" s="113" t="str">
        <f>IF(O192=0,"",依頼書!L$3&amp;"-02")</f>
        <v/>
      </c>
      <c r="B192" s="110"/>
      <c r="C192" s="108" t="str">
        <f t="shared" si="14"/>
        <v/>
      </c>
      <c r="D192" s="108" t="str">
        <f t="shared" si="12"/>
        <v/>
      </c>
      <c r="E192" s="112" t="str">
        <f t="shared" si="10"/>
        <v/>
      </c>
      <c r="F192" s="110"/>
      <c r="G192" s="110"/>
      <c r="H192" s="110"/>
      <c r="I192" s="106" t="str">
        <f>IF(依頼書!B212="","",依頼書!B212)</f>
        <v/>
      </c>
      <c r="J192" s="112" t="str">
        <f t="shared" si="13"/>
        <v/>
      </c>
      <c r="K192" s="112" t="str">
        <f t="shared" si="11"/>
        <v/>
      </c>
      <c r="L192" s="110"/>
      <c r="M192" s="110"/>
      <c r="N192" s="105">
        <f>依頼書!O212</f>
        <v>0</v>
      </c>
      <c r="O192" s="105">
        <f>依頼書!G212</f>
        <v>0</v>
      </c>
      <c r="P192" s="105">
        <f>依頼書!D212</f>
        <v>0</v>
      </c>
      <c r="Q192" s="105">
        <f>依頼書!F212</f>
        <v>0</v>
      </c>
      <c r="R192" s="105"/>
      <c r="S192" s="105"/>
      <c r="T192" s="105"/>
      <c r="U192" s="105"/>
    </row>
    <row r="193" spans="1:21" s="111" customFormat="1">
      <c r="A193" s="113" t="str">
        <f>IF(O193=0,"",依頼書!L$3&amp;"-02")</f>
        <v/>
      </c>
      <c r="B193" s="110"/>
      <c r="C193" s="108" t="str">
        <f t="shared" si="14"/>
        <v/>
      </c>
      <c r="D193" s="108" t="str">
        <f t="shared" si="12"/>
        <v/>
      </c>
      <c r="E193" s="112" t="str">
        <f t="shared" si="10"/>
        <v/>
      </c>
      <c r="F193" s="110"/>
      <c r="G193" s="110"/>
      <c r="H193" s="110"/>
      <c r="I193" s="106" t="str">
        <f>IF(依頼書!B213="","",依頼書!B213)</f>
        <v/>
      </c>
      <c r="J193" s="112" t="str">
        <f t="shared" si="13"/>
        <v/>
      </c>
      <c r="K193" s="112" t="str">
        <f t="shared" si="11"/>
        <v/>
      </c>
      <c r="L193" s="110"/>
      <c r="M193" s="110"/>
      <c r="N193" s="105">
        <f>依頼書!O213</f>
        <v>0</v>
      </c>
      <c r="O193" s="105">
        <f>依頼書!G213</f>
        <v>0</v>
      </c>
      <c r="P193" s="105">
        <f>依頼書!D213</f>
        <v>0</v>
      </c>
      <c r="Q193" s="105">
        <f>依頼書!F213</f>
        <v>0</v>
      </c>
      <c r="R193" s="105"/>
      <c r="S193" s="105"/>
      <c r="T193" s="105"/>
      <c r="U193" s="105"/>
    </row>
    <row r="194" spans="1:21" s="111" customFormat="1">
      <c r="A194" s="113" t="str">
        <f>IF(O194=0,"",依頼書!L$3&amp;"-02")</f>
        <v/>
      </c>
      <c r="B194" s="110"/>
      <c r="C194" s="108" t="str">
        <f t="shared" si="14"/>
        <v/>
      </c>
      <c r="D194" s="108" t="str">
        <f t="shared" si="12"/>
        <v/>
      </c>
      <c r="E194" s="112" t="str">
        <f t="shared" si="10"/>
        <v/>
      </c>
      <c r="F194" s="110"/>
      <c r="G194" s="110"/>
      <c r="H194" s="110"/>
      <c r="I194" s="106" t="str">
        <f>IF(依頼書!B214="","",依頼書!B214)</f>
        <v/>
      </c>
      <c r="J194" s="112" t="str">
        <f t="shared" si="13"/>
        <v/>
      </c>
      <c r="K194" s="112" t="str">
        <f t="shared" si="11"/>
        <v/>
      </c>
      <c r="L194" s="110"/>
      <c r="M194" s="110"/>
      <c r="N194" s="105">
        <f>依頼書!O214</f>
        <v>0</v>
      </c>
      <c r="O194" s="105">
        <f>依頼書!G214</f>
        <v>0</v>
      </c>
      <c r="P194" s="105">
        <f>依頼書!D214</f>
        <v>0</v>
      </c>
      <c r="Q194" s="105">
        <f>依頼書!F214</f>
        <v>0</v>
      </c>
      <c r="R194" s="105"/>
      <c r="S194" s="105"/>
      <c r="T194" s="105"/>
      <c r="U194" s="105"/>
    </row>
    <row r="195" spans="1:21" s="111" customFormat="1">
      <c r="A195" s="113" t="str">
        <f>IF(O195=0,"",依頼書!L$3&amp;"-02")</f>
        <v/>
      </c>
      <c r="B195" s="110"/>
      <c r="C195" s="108" t="str">
        <f t="shared" si="14"/>
        <v/>
      </c>
      <c r="D195" s="108" t="str">
        <f t="shared" si="12"/>
        <v/>
      </c>
      <c r="E195" s="112" t="str">
        <f t="shared" si="10"/>
        <v/>
      </c>
      <c r="F195" s="110"/>
      <c r="G195" s="110"/>
      <c r="H195" s="110"/>
      <c r="I195" s="106" t="str">
        <f>IF(依頼書!B215="","",依頼書!B215)</f>
        <v/>
      </c>
      <c r="J195" s="112" t="str">
        <f t="shared" si="13"/>
        <v/>
      </c>
      <c r="K195" s="112" t="str">
        <f t="shared" si="11"/>
        <v/>
      </c>
      <c r="L195" s="110"/>
      <c r="M195" s="110"/>
      <c r="N195" s="105">
        <f>依頼書!O215</f>
        <v>0</v>
      </c>
      <c r="O195" s="105">
        <f>依頼書!G215</f>
        <v>0</v>
      </c>
      <c r="P195" s="105">
        <f>依頼書!D215</f>
        <v>0</v>
      </c>
      <c r="Q195" s="105">
        <f>依頼書!F215</f>
        <v>0</v>
      </c>
      <c r="R195" s="105"/>
      <c r="S195" s="105"/>
      <c r="T195" s="105"/>
      <c r="U195" s="105"/>
    </row>
    <row r="196" spans="1:21" s="111" customFormat="1">
      <c r="A196" s="113" t="str">
        <f>IF(O196=0,"",依頼書!L$3&amp;"-02")</f>
        <v/>
      </c>
      <c r="B196" s="110"/>
      <c r="C196" s="108" t="str">
        <f t="shared" si="14"/>
        <v/>
      </c>
      <c r="D196" s="108" t="str">
        <f t="shared" si="12"/>
        <v/>
      </c>
      <c r="E196" s="112" t="str">
        <f t="shared" si="10"/>
        <v/>
      </c>
      <c r="F196" s="110"/>
      <c r="G196" s="110"/>
      <c r="H196" s="110"/>
      <c r="I196" s="106" t="str">
        <f>IF(依頼書!B216="","",依頼書!B216)</f>
        <v/>
      </c>
      <c r="J196" s="112" t="str">
        <f t="shared" si="13"/>
        <v/>
      </c>
      <c r="K196" s="112" t="str">
        <f t="shared" si="11"/>
        <v/>
      </c>
      <c r="L196" s="110"/>
      <c r="M196" s="110"/>
      <c r="N196" s="105">
        <f>依頼書!O216</f>
        <v>0</v>
      </c>
      <c r="O196" s="105">
        <f>依頼書!G216</f>
        <v>0</v>
      </c>
      <c r="P196" s="105">
        <f>依頼書!D216</f>
        <v>0</v>
      </c>
      <c r="Q196" s="105">
        <f>依頼書!F216</f>
        <v>0</v>
      </c>
      <c r="R196" s="105"/>
      <c r="S196" s="105"/>
      <c r="T196" s="105"/>
      <c r="U196" s="105"/>
    </row>
    <row r="197" spans="1:21" s="111" customFormat="1">
      <c r="A197" s="113" t="str">
        <f>IF(O197=0,"",依頼書!L$3&amp;"-02")</f>
        <v/>
      </c>
      <c r="B197" s="110"/>
      <c r="C197" s="108" t="str">
        <f t="shared" si="14"/>
        <v/>
      </c>
      <c r="D197" s="108" t="str">
        <f t="shared" si="12"/>
        <v/>
      </c>
      <c r="E197" s="112" t="str">
        <f t="shared" si="10"/>
        <v/>
      </c>
      <c r="F197" s="110"/>
      <c r="G197" s="110"/>
      <c r="H197" s="110"/>
      <c r="I197" s="106" t="str">
        <f>IF(依頼書!B217="","",依頼書!B217)</f>
        <v/>
      </c>
      <c r="J197" s="112" t="str">
        <f t="shared" si="13"/>
        <v/>
      </c>
      <c r="K197" s="112" t="str">
        <f t="shared" si="11"/>
        <v/>
      </c>
      <c r="L197" s="110"/>
      <c r="M197" s="110"/>
      <c r="N197" s="105">
        <f>依頼書!O217</f>
        <v>0</v>
      </c>
      <c r="O197" s="105">
        <f>依頼書!G217</f>
        <v>0</v>
      </c>
      <c r="P197" s="105">
        <f>依頼書!D217</f>
        <v>0</v>
      </c>
      <c r="Q197" s="105">
        <f>依頼書!F217</f>
        <v>0</v>
      </c>
      <c r="R197" s="105"/>
      <c r="S197" s="105"/>
      <c r="T197" s="105"/>
      <c r="U197" s="105"/>
    </row>
    <row r="198" spans="1:21" s="111" customFormat="1">
      <c r="A198" s="113" t="str">
        <f>IF(O198=0,"",依頼書!L$3&amp;"-02")</f>
        <v/>
      </c>
      <c r="B198" s="110"/>
      <c r="C198" s="108" t="str">
        <f t="shared" si="14"/>
        <v/>
      </c>
      <c r="D198" s="108" t="str">
        <f t="shared" si="12"/>
        <v/>
      </c>
      <c r="E198" s="112" t="str">
        <f t="shared" si="10"/>
        <v/>
      </c>
      <c r="F198" s="110"/>
      <c r="G198" s="110"/>
      <c r="H198" s="110"/>
      <c r="I198" s="106" t="str">
        <f>IF(依頼書!B218="","",依頼書!B218)</f>
        <v/>
      </c>
      <c r="J198" s="112" t="str">
        <f t="shared" si="13"/>
        <v/>
      </c>
      <c r="K198" s="112" t="str">
        <f t="shared" si="11"/>
        <v/>
      </c>
      <c r="L198" s="110"/>
      <c r="M198" s="110"/>
      <c r="N198" s="105">
        <f>依頼書!O218</f>
        <v>0</v>
      </c>
      <c r="O198" s="105">
        <f>依頼書!G218</f>
        <v>0</v>
      </c>
      <c r="P198" s="105">
        <f>依頼書!D218</f>
        <v>0</v>
      </c>
      <c r="Q198" s="105">
        <f>依頼書!F218</f>
        <v>0</v>
      </c>
      <c r="R198" s="105"/>
      <c r="S198" s="105"/>
      <c r="T198" s="105"/>
      <c r="U198" s="105"/>
    </row>
    <row r="199" spans="1:21" s="111" customFormat="1">
      <c r="A199" s="113" t="str">
        <f>IF(O199=0,"",依頼書!L$3&amp;"-02")</f>
        <v/>
      </c>
      <c r="B199" s="110"/>
      <c r="C199" s="108" t="str">
        <f t="shared" si="14"/>
        <v/>
      </c>
      <c r="D199" s="108" t="str">
        <f t="shared" si="12"/>
        <v/>
      </c>
      <c r="E199" s="112" t="str">
        <f t="shared" si="10"/>
        <v/>
      </c>
      <c r="F199" s="110"/>
      <c r="G199" s="110"/>
      <c r="H199" s="110"/>
      <c r="I199" s="106" t="str">
        <f>IF(依頼書!B219="","",依頼書!B219)</f>
        <v/>
      </c>
      <c r="J199" s="112" t="str">
        <f t="shared" si="13"/>
        <v/>
      </c>
      <c r="K199" s="112" t="str">
        <f t="shared" si="11"/>
        <v/>
      </c>
      <c r="L199" s="110"/>
      <c r="M199" s="110"/>
      <c r="N199" s="105">
        <f>依頼書!O219</f>
        <v>0</v>
      </c>
      <c r="O199" s="105">
        <f>依頼書!G219</f>
        <v>0</v>
      </c>
      <c r="P199" s="105">
        <f>依頼書!D219</f>
        <v>0</v>
      </c>
      <c r="Q199" s="105">
        <f>依頼書!F219</f>
        <v>0</v>
      </c>
      <c r="R199" s="105"/>
      <c r="S199" s="105"/>
      <c r="T199" s="105"/>
      <c r="U199" s="105"/>
    </row>
    <row r="200" spans="1:21">
      <c r="A200" s="113" t="str">
        <f>IF(O200=0,"",依頼書!L$3&amp;"-02")</f>
        <v/>
      </c>
      <c r="B200" s="114"/>
      <c r="C200" s="108" t="str">
        <f t="shared" si="14"/>
        <v/>
      </c>
      <c r="D200" s="108" t="str">
        <f t="shared" si="12"/>
        <v/>
      </c>
      <c r="E200" s="112" t="str">
        <f t="shared" si="10"/>
        <v/>
      </c>
      <c r="F200" s="114"/>
      <c r="G200" s="114"/>
      <c r="H200" s="114"/>
      <c r="I200" s="106" t="str">
        <f>IF(依頼書!B220="","",依頼書!B220)</f>
        <v/>
      </c>
      <c r="J200" s="112" t="str">
        <f t="shared" si="13"/>
        <v/>
      </c>
      <c r="K200" s="112" t="str">
        <f t="shared" si="11"/>
        <v/>
      </c>
      <c r="L200" s="114"/>
      <c r="M200" s="114"/>
      <c r="N200" s="105">
        <f>依頼書!O220</f>
        <v>0</v>
      </c>
      <c r="O200" s="105">
        <f>依頼書!G220</f>
        <v>0</v>
      </c>
      <c r="P200" s="105">
        <f>依頼書!D220</f>
        <v>0</v>
      </c>
      <c r="Q200" s="105">
        <f>依頼書!F220</f>
        <v>0</v>
      </c>
      <c r="R200" s="114"/>
      <c r="S200" s="114"/>
      <c r="T200" s="114"/>
      <c r="U200" s="105"/>
    </row>
    <row r="201" spans="1:21">
      <c r="A201" s="115"/>
      <c r="B201" s="114"/>
      <c r="C201" s="116"/>
      <c r="D201" s="116"/>
      <c r="E201" s="116"/>
      <c r="F201" s="114"/>
      <c r="G201" s="114"/>
      <c r="H201" s="114"/>
      <c r="I201" s="106" t="str">
        <f>IF(依頼書!B221="","",依頼書!B221)</f>
        <v/>
      </c>
      <c r="J201" s="116"/>
      <c r="K201" s="112" t="str">
        <f t="shared" ref="K201:K264" si="15">IF(O201=0,"",$K$7)</f>
        <v/>
      </c>
      <c r="L201" s="114"/>
      <c r="M201" s="114"/>
      <c r="N201" s="105">
        <f>依頼書!O221</f>
        <v>0</v>
      </c>
      <c r="O201" s="105">
        <f>依頼書!G221</f>
        <v>0</v>
      </c>
      <c r="P201" s="105">
        <f>依頼書!D221</f>
        <v>0</v>
      </c>
      <c r="Q201" s="105">
        <f>依頼書!F221</f>
        <v>0</v>
      </c>
      <c r="R201" s="114"/>
      <c r="S201" s="114"/>
      <c r="T201" s="114"/>
      <c r="U201" s="114"/>
    </row>
    <row r="202" spans="1:21">
      <c r="A202" s="115"/>
      <c r="B202" s="114"/>
      <c r="C202" s="116"/>
      <c r="D202" s="116"/>
      <c r="E202" s="116"/>
      <c r="F202" s="114"/>
      <c r="G202" s="114"/>
      <c r="H202" s="114"/>
      <c r="I202" s="106" t="str">
        <f>IF(依頼書!B222="","",依頼書!B222)</f>
        <v/>
      </c>
      <c r="J202" s="116"/>
      <c r="K202" s="112" t="str">
        <f t="shared" si="15"/>
        <v/>
      </c>
      <c r="L202" s="114"/>
      <c r="M202" s="114"/>
      <c r="N202" s="105">
        <f>依頼書!O222</f>
        <v>0</v>
      </c>
      <c r="O202" s="105">
        <f>依頼書!G222</f>
        <v>0</v>
      </c>
      <c r="P202" s="105">
        <f>依頼書!D222</f>
        <v>0</v>
      </c>
      <c r="Q202" s="105">
        <f>依頼書!F222</f>
        <v>0</v>
      </c>
      <c r="R202" s="114"/>
      <c r="S202" s="114"/>
      <c r="T202" s="114"/>
      <c r="U202" s="114"/>
    </row>
    <row r="203" spans="1:21">
      <c r="A203" s="115"/>
      <c r="B203" s="114"/>
      <c r="C203" s="116"/>
      <c r="D203" s="116"/>
      <c r="E203" s="116"/>
      <c r="F203" s="114"/>
      <c r="G203" s="114"/>
      <c r="H203" s="114"/>
      <c r="I203" s="106" t="str">
        <f>IF(依頼書!B223="","",依頼書!B223)</f>
        <v/>
      </c>
      <c r="J203" s="116"/>
      <c r="K203" s="112" t="str">
        <f t="shared" si="15"/>
        <v/>
      </c>
      <c r="L203" s="114"/>
      <c r="M203" s="114"/>
      <c r="N203" s="105">
        <f>依頼書!O223</f>
        <v>0</v>
      </c>
      <c r="O203" s="105">
        <f>依頼書!G223</f>
        <v>0</v>
      </c>
      <c r="P203" s="105">
        <f>依頼書!D223</f>
        <v>0</v>
      </c>
      <c r="Q203" s="105">
        <f>依頼書!F223</f>
        <v>0</v>
      </c>
      <c r="R203" s="114"/>
      <c r="S203" s="114"/>
      <c r="T203" s="114"/>
      <c r="U203" s="114"/>
    </row>
    <row r="204" spans="1:21">
      <c r="A204" s="115"/>
      <c r="B204" s="114"/>
      <c r="C204" s="116"/>
      <c r="D204" s="116"/>
      <c r="E204" s="116"/>
      <c r="F204" s="114"/>
      <c r="G204" s="114"/>
      <c r="H204" s="114"/>
      <c r="I204" s="106" t="str">
        <f>IF(依頼書!B224="","",依頼書!B224)</f>
        <v/>
      </c>
      <c r="J204" s="116"/>
      <c r="K204" s="112" t="str">
        <f t="shared" si="15"/>
        <v/>
      </c>
      <c r="L204" s="114"/>
      <c r="M204" s="114"/>
      <c r="N204" s="105">
        <f>依頼書!O224</f>
        <v>0</v>
      </c>
      <c r="O204" s="105">
        <f>依頼書!G224</f>
        <v>0</v>
      </c>
      <c r="P204" s="105">
        <f>依頼書!D224</f>
        <v>0</v>
      </c>
      <c r="Q204" s="105">
        <f>依頼書!F224</f>
        <v>0</v>
      </c>
      <c r="R204" s="114"/>
      <c r="S204" s="114"/>
      <c r="T204" s="114"/>
      <c r="U204" s="114"/>
    </row>
    <row r="205" spans="1:21">
      <c r="A205" s="115"/>
      <c r="B205" s="114"/>
      <c r="C205" s="116"/>
      <c r="D205" s="116"/>
      <c r="E205" s="116"/>
      <c r="F205" s="114"/>
      <c r="G205" s="114"/>
      <c r="H205" s="114"/>
      <c r="I205" s="106" t="str">
        <f>IF(依頼書!B225="","",依頼書!B225)</f>
        <v/>
      </c>
      <c r="J205" s="116"/>
      <c r="K205" s="112" t="str">
        <f t="shared" si="15"/>
        <v/>
      </c>
      <c r="L205" s="114"/>
      <c r="M205" s="114"/>
      <c r="N205" s="105">
        <f>依頼書!O225</f>
        <v>0</v>
      </c>
      <c r="O205" s="105">
        <f>依頼書!G225</f>
        <v>0</v>
      </c>
      <c r="P205" s="105">
        <f>依頼書!D225</f>
        <v>0</v>
      </c>
      <c r="Q205" s="105">
        <f>依頼書!F225</f>
        <v>0</v>
      </c>
      <c r="R205" s="114"/>
      <c r="S205" s="114"/>
      <c r="T205" s="114"/>
      <c r="U205" s="114"/>
    </row>
    <row r="206" spans="1:21">
      <c r="A206" s="115"/>
      <c r="B206" s="114"/>
      <c r="C206" s="116"/>
      <c r="D206" s="116"/>
      <c r="E206" s="116"/>
      <c r="F206" s="114"/>
      <c r="G206" s="114"/>
      <c r="H206" s="114"/>
      <c r="I206" s="106" t="str">
        <f>IF(依頼書!B226="","",依頼書!B226)</f>
        <v/>
      </c>
      <c r="J206" s="116"/>
      <c r="K206" s="112" t="str">
        <f t="shared" si="15"/>
        <v/>
      </c>
      <c r="L206" s="114"/>
      <c r="M206" s="114"/>
      <c r="N206" s="105">
        <f>依頼書!O226</f>
        <v>0</v>
      </c>
      <c r="O206" s="105">
        <f>依頼書!G226</f>
        <v>0</v>
      </c>
      <c r="P206" s="105">
        <f>依頼書!D226</f>
        <v>0</v>
      </c>
      <c r="Q206" s="105">
        <f>依頼書!F226</f>
        <v>0</v>
      </c>
      <c r="R206" s="114"/>
      <c r="S206" s="114"/>
      <c r="T206" s="114"/>
      <c r="U206" s="114"/>
    </row>
    <row r="207" spans="1:21">
      <c r="A207" s="115"/>
      <c r="B207" s="114"/>
      <c r="C207" s="116"/>
      <c r="D207" s="116"/>
      <c r="E207" s="116"/>
      <c r="F207" s="114"/>
      <c r="G207" s="114"/>
      <c r="H207" s="114"/>
      <c r="I207" s="106" t="str">
        <f>IF(依頼書!B227="","",依頼書!B227)</f>
        <v/>
      </c>
      <c r="J207" s="116"/>
      <c r="K207" s="112" t="str">
        <f t="shared" si="15"/>
        <v/>
      </c>
      <c r="L207" s="114"/>
      <c r="M207" s="114"/>
      <c r="N207" s="105">
        <f>依頼書!O227</f>
        <v>0</v>
      </c>
      <c r="O207" s="105">
        <f>依頼書!G227</f>
        <v>0</v>
      </c>
      <c r="P207" s="105">
        <f>依頼書!D227</f>
        <v>0</v>
      </c>
      <c r="Q207" s="105">
        <f>依頼書!F227</f>
        <v>0</v>
      </c>
      <c r="R207" s="114"/>
      <c r="S207" s="114"/>
      <c r="T207" s="114"/>
      <c r="U207" s="114"/>
    </row>
    <row r="208" spans="1:21">
      <c r="A208" s="115"/>
      <c r="B208" s="114"/>
      <c r="C208" s="116"/>
      <c r="D208" s="116"/>
      <c r="E208" s="116"/>
      <c r="F208" s="114"/>
      <c r="G208" s="114"/>
      <c r="H208" s="114"/>
      <c r="I208" s="106" t="str">
        <f>IF(依頼書!B228="","",依頼書!B228)</f>
        <v/>
      </c>
      <c r="J208" s="116"/>
      <c r="K208" s="112" t="str">
        <f t="shared" si="15"/>
        <v/>
      </c>
      <c r="L208" s="114"/>
      <c r="M208" s="114"/>
      <c r="N208" s="105">
        <f>依頼書!O228</f>
        <v>0</v>
      </c>
      <c r="O208" s="105">
        <f>依頼書!G228</f>
        <v>0</v>
      </c>
      <c r="P208" s="105">
        <f>依頼書!D228</f>
        <v>0</v>
      </c>
      <c r="Q208" s="105">
        <f>依頼書!F228</f>
        <v>0</v>
      </c>
      <c r="R208" s="114"/>
      <c r="S208" s="114"/>
      <c r="T208" s="114"/>
      <c r="U208" s="114"/>
    </row>
    <row r="209" spans="1:21">
      <c r="A209" s="115"/>
      <c r="B209" s="114"/>
      <c r="C209" s="116"/>
      <c r="D209" s="116"/>
      <c r="E209" s="116"/>
      <c r="F209" s="114"/>
      <c r="G209" s="114"/>
      <c r="H209" s="114"/>
      <c r="I209" s="106" t="str">
        <f>IF(依頼書!B229="","",依頼書!B229)</f>
        <v/>
      </c>
      <c r="J209" s="116"/>
      <c r="K209" s="112" t="str">
        <f t="shared" si="15"/>
        <v/>
      </c>
      <c r="L209" s="114"/>
      <c r="M209" s="114"/>
      <c r="N209" s="105">
        <f>依頼書!O229</f>
        <v>0</v>
      </c>
      <c r="O209" s="105">
        <f>依頼書!G229</f>
        <v>0</v>
      </c>
      <c r="P209" s="105">
        <f>依頼書!D229</f>
        <v>0</v>
      </c>
      <c r="Q209" s="105">
        <f>依頼書!F229</f>
        <v>0</v>
      </c>
      <c r="R209" s="114"/>
      <c r="S209" s="114"/>
      <c r="T209" s="114"/>
      <c r="U209" s="114"/>
    </row>
    <row r="210" spans="1:21">
      <c r="A210" s="115"/>
      <c r="B210" s="114"/>
      <c r="C210" s="116"/>
      <c r="D210" s="116"/>
      <c r="E210" s="116"/>
      <c r="F210" s="114"/>
      <c r="G210" s="114"/>
      <c r="H210" s="114"/>
      <c r="I210" s="106" t="str">
        <f>IF(依頼書!B230="","",依頼書!B230)</f>
        <v/>
      </c>
      <c r="J210" s="116"/>
      <c r="K210" s="112" t="str">
        <f t="shared" si="15"/>
        <v/>
      </c>
      <c r="L210" s="114"/>
      <c r="M210" s="114"/>
      <c r="N210" s="105">
        <f>依頼書!O230</f>
        <v>0</v>
      </c>
      <c r="O210" s="105">
        <f>依頼書!G230</f>
        <v>0</v>
      </c>
      <c r="P210" s="105">
        <f>依頼書!D230</f>
        <v>0</v>
      </c>
      <c r="Q210" s="105">
        <f>依頼書!F230</f>
        <v>0</v>
      </c>
      <c r="R210" s="114"/>
      <c r="S210" s="114"/>
      <c r="T210" s="114"/>
      <c r="U210" s="114"/>
    </row>
    <row r="211" spans="1:21">
      <c r="A211" s="115"/>
      <c r="B211" s="114"/>
      <c r="C211" s="116"/>
      <c r="D211" s="116"/>
      <c r="E211" s="116"/>
      <c r="F211" s="114"/>
      <c r="G211" s="114"/>
      <c r="H211" s="114"/>
      <c r="I211" s="106" t="str">
        <f>IF(依頼書!B231="","",依頼書!B231)</f>
        <v/>
      </c>
      <c r="J211" s="116"/>
      <c r="K211" s="112" t="str">
        <f t="shared" si="15"/>
        <v/>
      </c>
      <c r="L211" s="114"/>
      <c r="M211" s="114"/>
      <c r="N211" s="105">
        <f>依頼書!O231</f>
        <v>0</v>
      </c>
      <c r="O211" s="105">
        <f>依頼書!G231</f>
        <v>0</v>
      </c>
      <c r="P211" s="105">
        <f>依頼書!D231</f>
        <v>0</v>
      </c>
      <c r="Q211" s="105">
        <f>依頼書!F231</f>
        <v>0</v>
      </c>
      <c r="R211" s="114"/>
      <c r="S211" s="114"/>
      <c r="T211" s="114"/>
      <c r="U211" s="114"/>
    </row>
    <row r="212" spans="1:21">
      <c r="A212" s="115"/>
      <c r="B212" s="114"/>
      <c r="C212" s="116"/>
      <c r="D212" s="116"/>
      <c r="E212" s="116"/>
      <c r="F212" s="114"/>
      <c r="G212" s="114"/>
      <c r="H212" s="114"/>
      <c r="I212" s="106" t="str">
        <f>IF(依頼書!B232="","",依頼書!B232)</f>
        <v/>
      </c>
      <c r="J212" s="116"/>
      <c r="K212" s="112" t="str">
        <f t="shared" si="15"/>
        <v/>
      </c>
      <c r="L212" s="114"/>
      <c r="M212" s="114"/>
      <c r="N212" s="105">
        <f>依頼書!O232</f>
        <v>0</v>
      </c>
      <c r="O212" s="105">
        <f>依頼書!G232</f>
        <v>0</v>
      </c>
      <c r="P212" s="105">
        <f>依頼書!D232</f>
        <v>0</v>
      </c>
      <c r="Q212" s="105">
        <f>依頼書!F232</f>
        <v>0</v>
      </c>
      <c r="R212" s="114"/>
      <c r="S212" s="114"/>
      <c r="T212" s="114"/>
      <c r="U212" s="114"/>
    </row>
    <row r="213" spans="1:21">
      <c r="A213" s="115"/>
      <c r="B213" s="114"/>
      <c r="C213" s="116"/>
      <c r="D213" s="116"/>
      <c r="E213" s="116"/>
      <c r="F213" s="114"/>
      <c r="G213" s="114"/>
      <c r="H213" s="114"/>
      <c r="I213" s="106" t="str">
        <f>IF(依頼書!B233="","",依頼書!B233)</f>
        <v/>
      </c>
      <c r="J213" s="116"/>
      <c r="K213" s="112" t="str">
        <f t="shared" si="15"/>
        <v/>
      </c>
      <c r="L213" s="114"/>
      <c r="M213" s="114"/>
      <c r="N213" s="105">
        <f>依頼書!O233</f>
        <v>0</v>
      </c>
      <c r="O213" s="105">
        <f>依頼書!G233</f>
        <v>0</v>
      </c>
      <c r="P213" s="105">
        <f>依頼書!D233</f>
        <v>0</v>
      </c>
      <c r="Q213" s="105">
        <f>依頼書!F233</f>
        <v>0</v>
      </c>
      <c r="R213" s="114"/>
      <c r="S213" s="114"/>
      <c r="T213" s="114"/>
      <c r="U213" s="114"/>
    </row>
    <row r="214" spans="1:21">
      <c r="A214" s="115"/>
      <c r="B214" s="114"/>
      <c r="C214" s="116"/>
      <c r="D214" s="116"/>
      <c r="E214" s="116"/>
      <c r="F214" s="114"/>
      <c r="G214" s="114"/>
      <c r="H214" s="114"/>
      <c r="I214" s="106" t="str">
        <f>IF(依頼書!B234="","",依頼書!B234)</f>
        <v/>
      </c>
      <c r="J214" s="116"/>
      <c r="K214" s="112" t="str">
        <f t="shared" si="15"/>
        <v/>
      </c>
      <c r="L214" s="114"/>
      <c r="M214" s="114"/>
      <c r="N214" s="105">
        <f>依頼書!O234</f>
        <v>0</v>
      </c>
      <c r="O214" s="105">
        <f>依頼書!G234</f>
        <v>0</v>
      </c>
      <c r="P214" s="105">
        <f>依頼書!D234</f>
        <v>0</v>
      </c>
      <c r="Q214" s="105">
        <f>依頼書!F234</f>
        <v>0</v>
      </c>
      <c r="R214" s="114"/>
      <c r="S214" s="114"/>
      <c r="T214" s="114"/>
      <c r="U214" s="114"/>
    </row>
    <row r="215" spans="1:21">
      <c r="A215" s="115"/>
      <c r="B215" s="114"/>
      <c r="C215" s="116"/>
      <c r="D215" s="116"/>
      <c r="E215" s="116"/>
      <c r="F215" s="114"/>
      <c r="G215" s="114"/>
      <c r="H215" s="114"/>
      <c r="I215" s="106" t="str">
        <f>IF(依頼書!B235="","",依頼書!B235)</f>
        <v/>
      </c>
      <c r="J215" s="116"/>
      <c r="K215" s="112" t="str">
        <f t="shared" si="15"/>
        <v/>
      </c>
      <c r="L215" s="114"/>
      <c r="M215" s="114"/>
      <c r="N215" s="105">
        <f>依頼書!O235</f>
        <v>0</v>
      </c>
      <c r="O215" s="105">
        <f>依頼書!G235</f>
        <v>0</v>
      </c>
      <c r="P215" s="105">
        <f>依頼書!D235</f>
        <v>0</v>
      </c>
      <c r="Q215" s="105">
        <f>依頼書!F235</f>
        <v>0</v>
      </c>
      <c r="R215" s="114"/>
      <c r="S215" s="114"/>
      <c r="T215" s="114"/>
      <c r="U215" s="114"/>
    </row>
    <row r="216" spans="1:21">
      <c r="A216" s="115"/>
      <c r="B216" s="114"/>
      <c r="C216" s="116"/>
      <c r="D216" s="116"/>
      <c r="E216" s="116"/>
      <c r="F216" s="114"/>
      <c r="G216" s="114"/>
      <c r="H216" s="114"/>
      <c r="I216" s="106" t="str">
        <f>IF(依頼書!B236="","",依頼書!B236)</f>
        <v/>
      </c>
      <c r="J216" s="116"/>
      <c r="K216" s="112" t="str">
        <f t="shared" si="15"/>
        <v/>
      </c>
      <c r="L216" s="114"/>
      <c r="M216" s="114"/>
      <c r="N216" s="105">
        <f>依頼書!O236</f>
        <v>0</v>
      </c>
      <c r="O216" s="105">
        <f>依頼書!G236</f>
        <v>0</v>
      </c>
      <c r="P216" s="105">
        <f>依頼書!D236</f>
        <v>0</v>
      </c>
      <c r="Q216" s="105">
        <f>依頼書!F236</f>
        <v>0</v>
      </c>
      <c r="R216" s="114"/>
      <c r="S216" s="114"/>
      <c r="T216" s="114"/>
      <c r="U216" s="114"/>
    </row>
    <row r="217" spans="1:21">
      <c r="A217" s="115"/>
      <c r="B217" s="114"/>
      <c r="C217" s="116"/>
      <c r="D217" s="116"/>
      <c r="E217" s="116"/>
      <c r="F217" s="114"/>
      <c r="G217" s="114"/>
      <c r="H217" s="114"/>
      <c r="I217" s="106" t="str">
        <f>IF(依頼書!B237="","",依頼書!B237)</f>
        <v/>
      </c>
      <c r="J217" s="116"/>
      <c r="K217" s="112" t="str">
        <f t="shared" si="15"/>
        <v/>
      </c>
      <c r="L217" s="114"/>
      <c r="M217" s="114"/>
      <c r="N217" s="105">
        <f>依頼書!O237</f>
        <v>0</v>
      </c>
      <c r="O217" s="105">
        <f>依頼書!G237</f>
        <v>0</v>
      </c>
      <c r="P217" s="105">
        <f>依頼書!D237</f>
        <v>0</v>
      </c>
      <c r="Q217" s="105">
        <f>依頼書!F237</f>
        <v>0</v>
      </c>
      <c r="R217" s="114"/>
      <c r="S217" s="114"/>
      <c r="T217" s="114"/>
      <c r="U217" s="114"/>
    </row>
    <row r="218" spans="1:21">
      <c r="A218" s="115"/>
      <c r="B218" s="114"/>
      <c r="C218" s="116"/>
      <c r="D218" s="116"/>
      <c r="E218" s="116"/>
      <c r="F218" s="114"/>
      <c r="G218" s="114"/>
      <c r="H218" s="114"/>
      <c r="I218" s="106" t="str">
        <f>IF(依頼書!B238="","",依頼書!B238)</f>
        <v/>
      </c>
      <c r="J218" s="116"/>
      <c r="K218" s="112" t="str">
        <f t="shared" si="15"/>
        <v/>
      </c>
      <c r="L218" s="114"/>
      <c r="M218" s="114"/>
      <c r="N218" s="105">
        <f>依頼書!O238</f>
        <v>0</v>
      </c>
      <c r="O218" s="105">
        <f>依頼書!G238</f>
        <v>0</v>
      </c>
      <c r="P218" s="105">
        <f>依頼書!D238</f>
        <v>0</v>
      </c>
      <c r="Q218" s="105">
        <f>依頼書!F238</f>
        <v>0</v>
      </c>
      <c r="R218" s="114"/>
      <c r="S218" s="114"/>
      <c r="T218" s="114"/>
      <c r="U218" s="114"/>
    </row>
    <row r="219" spans="1:21">
      <c r="A219" s="115"/>
      <c r="B219" s="114"/>
      <c r="C219" s="116"/>
      <c r="D219" s="116"/>
      <c r="E219" s="116"/>
      <c r="F219" s="114"/>
      <c r="G219" s="114"/>
      <c r="H219" s="114"/>
      <c r="I219" s="106" t="str">
        <f>IF(依頼書!B239="","",依頼書!B239)</f>
        <v/>
      </c>
      <c r="J219" s="116"/>
      <c r="K219" s="112" t="str">
        <f t="shared" si="15"/>
        <v/>
      </c>
      <c r="L219" s="114"/>
      <c r="M219" s="114"/>
      <c r="N219" s="105">
        <f>依頼書!O239</f>
        <v>0</v>
      </c>
      <c r="O219" s="105">
        <f>依頼書!G239</f>
        <v>0</v>
      </c>
      <c r="P219" s="105">
        <f>依頼書!D239</f>
        <v>0</v>
      </c>
      <c r="Q219" s="105">
        <f>依頼書!F239</f>
        <v>0</v>
      </c>
      <c r="R219" s="114"/>
      <c r="S219" s="114"/>
      <c r="T219" s="114"/>
      <c r="U219" s="114"/>
    </row>
    <row r="220" spans="1:21">
      <c r="A220" s="115"/>
      <c r="B220" s="114"/>
      <c r="C220" s="116"/>
      <c r="D220" s="116"/>
      <c r="E220" s="116"/>
      <c r="F220" s="114"/>
      <c r="G220" s="114"/>
      <c r="H220" s="114"/>
      <c r="I220" s="106" t="str">
        <f>IF(依頼書!B240="","",依頼書!B240)</f>
        <v/>
      </c>
      <c r="J220" s="116"/>
      <c r="K220" s="112" t="str">
        <f t="shared" si="15"/>
        <v/>
      </c>
      <c r="L220" s="114"/>
      <c r="M220" s="114"/>
      <c r="N220" s="105">
        <f>依頼書!O240</f>
        <v>0</v>
      </c>
      <c r="O220" s="105">
        <f>依頼書!G240</f>
        <v>0</v>
      </c>
      <c r="P220" s="105">
        <f>依頼書!D240</f>
        <v>0</v>
      </c>
      <c r="Q220" s="105">
        <f>依頼書!F240</f>
        <v>0</v>
      </c>
      <c r="R220" s="114"/>
      <c r="S220" s="114"/>
      <c r="T220" s="114"/>
      <c r="U220" s="114"/>
    </row>
    <row r="221" spans="1:21">
      <c r="A221" s="115"/>
      <c r="B221" s="114"/>
      <c r="C221" s="116"/>
      <c r="D221" s="116"/>
      <c r="E221" s="116"/>
      <c r="F221" s="114"/>
      <c r="G221" s="114"/>
      <c r="H221" s="114"/>
      <c r="I221" s="106" t="str">
        <f>IF(依頼書!B241="","",依頼書!B241)</f>
        <v/>
      </c>
      <c r="J221" s="116"/>
      <c r="K221" s="112" t="str">
        <f t="shared" si="15"/>
        <v/>
      </c>
      <c r="L221" s="114"/>
      <c r="M221" s="114"/>
      <c r="N221" s="105">
        <f>依頼書!O241</f>
        <v>0</v>
      </c>
      <c r="O221" s="105">
        <f>依頼書!G241</f>
        <v>0</v>
      </c>
      <c r="P221" s="105">
        <f>依頼書!D241</f>
        <v>0</v>
      </c>
      <c r="Q221" s="105">
        <f>依頼書!F241</f>
        <v>0</v>
      </c>
      <c r="R221" s="114"/>
      <c r="S221" s="114"/>
      <c r="T221" s="114"/>
      <c r="U221" s="114"/>
    </row>
    <row r="222" spans="1:21">
      <c r="A222" s="115"/>
      <c r="B222" s="114"/>
      <c r="C222" s="116"/>
      <c r="D222" s="116"/>
      <c r="E222" s="116"/>
      <c r="F222" s="114"/>
      <c r="G222" s="114"/>
      <c r="H222" s="114"/>
      <c r="I222" s="106" t="str">
        <f>IF(依頼書!B242="","",依頼書!B242)</f>
        <v/>
      </c>
      <c r="J222" s="116"/>
      <c r="K222" s="112" t="str">
        <f t="shared" si="15"/>
        <v/>
      </c>
      <c r="L222" s="114"/>
      <c r="M222" s="114"/>
      <c r="N222" s="105">
        <f>依頼書!O242</f>
        <v>0</v>
      </c>
      <c r="O222" s="105">
        <f>依頼書!G242</f>
        <v>0</v>
      </c>
      <c r="P222" s="105">
        <f>依頼書!D242</f>
        <v>0</v>
      </c>
      <c r="Q222" s="105">
        <f>依頼書!F242</f>
        <v>0</v>
      </c>
      <c r="R222" s="114"/>
      <c r="S222" s="114"/>
      <c r="T222" s="114"/>
      <c r="U222" s="114"/>
    </row>
    <row r="223" spans="1:21">
      <c r="A223" s="115"/>
      <c r="B223" s="114"/>
      <c r="C223" s="116"/>
      <c r="D223" s="116"/>
      <c r="E223" s="116"/>
      <c r="F223" s="114"/>
      <c r="G223" s="114"/>
      <c r="H223" s="114"/>
      <c r="I223" s="106" t="str">
        <f>IF(依頼書!B243="","",依頼書!B243)</f>
        <v/>
      </c>
      <c r="J223" s="116"/>
      <c r="K223" s="112" t="str">
        <f t="shared" si="15"/>
        <v/>
      </c>
      <c r="L223" s="114"/>
      <c r="M223" s="114"/>
      <c r="N223" s="105">
        <f>依頼書!O243</f>
        <v>0</v>
      </c>
      <c r="O223" s="105">
        <f>依頼書!G243</f>
        <v>0</v>
      </c>
      <c r="P223" s="105">
        <f>依頼書!D243</f>
        <v>0</v>
      </c>
      <c r="Q223" s="105">
        <f>依頼書!F243</f>
        <v>0</v>
      </c>
      <c r="R223" s="114"/>
      <c r="S223" s="114"/>
      <c r="T223" s="114"/>
      <c r="U223" s="114"/>
    </row>
    <row r="224" spans="1:21">
      <c r="A224" s="115"/>
      <c r="B224" s="114"/>
      <c r="C224" s="116"/>
      <c r="D224" s="116"/>
      <c r="E224" s="116"/>
      <c r="F224" s="114"/>
      <c r="G224" s="114"/>
      <c r="H224" s="114"/>
      <c r="I224" s="106" t="str">
        <f>IF(依頼書!B244="","",依頼書!B244)</f>
        <v/>
      </c>
      <c r="J224" s="116"/>
      <c r="K224" s="112" t="str">
        <f t="shared" si="15"/>
        <v/>
      </c>
      <c r="L224" s="114"/>
      <c r="M224" s="114"/>
      <c r="N224" s="105">
        <f>依頼書!O244</f>
        <v>0</v>
      </c>
      <c r="O224" s="105">
        <f>依頼書!G244</f>
        <v>0</v>
      </c>
      <c r="P224" s="105">
        <f>依頼書!D244</f>
        <v>0</v>
      </c>
      <c r="Q224" s="105">
        <f>依頼書!F244</f>
        <v>0</v>
      </c>
      <c r="R224" s="114"/>
      <c r="S224" s="114"/>
      <c r="T224" s="114"/>
      <c r="U224" s="114"/>
    </row>
    <row r="225" spans="1:21">
      <c r="A225" s="115"/>
      <c r="B225" s="114"/>
      <c r="C225" s="116"/>
      <c r="D225" s="116"/>
      <c r="E225" s="116"/>
      <c r="F225" s="114"/>
      <c r="G225" s="114"/>
      <c r="H225" s="114"/>
      <c r="I225" s="106" t="str">
        <f>IF(依頼書!B245="","",依頼書!B245)</f>
        <v/>
      </c>
      <c r="J225" s="116"/>
      <c r="K225" s="112" t="str">
        <f t="shared" si="15"/>
        <v/>
      </c>
      <c r="L225" s="114"/>
      <c r="M225" s="114"/>
      <c r="N225" s="105">
        <f>依頼書!O245</f>
        <v>0</v>
      </c>
      <c r="O225" s="105">
        <f>依頼書!G245</f>
        <v>0</v>
      </c>
      <c r="P225" s="105">
        <f>依頼書!D245</f>
        <v>0</v>
      </c>
      <c r="Q225" s="105">
        <f>依頼書!F245</f>
        <v>0</v>
      </c>
      <c r="R225" s="114"/>
      <c r="S225" s="114"/>
      <c r="T225" s="114"/>
      <c r="U225" s="114"/>
    </row>
    <row r="226" spans="1:21">
      <c r="A226" s="115"/>
      <c r="B226" s="114"/>
      <c r="C226" s="116"/>
      <c r="D226" s="116"/>
      <c r="E226" s="116"/>
      <c r="F226" s="114"/>
      <c r="G226" s="114"/>
      <c r="H226" s="114"/>
      <c r="I226" s="106" t="str">
        <f>IF(依頼書!B246="","",依頼書!B246)</f>
        <v/>
      </c>
      <c r="J226" s="116"/>
      <c r="K226" s="112" t="str">
        <f t="shared" si="15"/>
        <v/>
      </c>
      <c r="L226" s="114"/>
      <c r="M226" s="114"/>
      <c r="N226" s="105">
        <f>依頼書!O246</f>
        <v>0</v>
      </c>
      <c r="O226" s="105">
        <f>依頼書!G246</f>
        <v>0</v>
      </c>
      <c r="P226" s="105">
        <f>依頼書!D246</f>
        <v>0</v>
      </c>
      <c r="Q226" s="105">
        <f>依頼書!F246</f>
        <v>0</v>
      </c>
      <c r="R226" s="114"/>
      <c r="S226" s="114"/>
      <c r="T226" s="114"/>
      <c r="U226" s="114"/>
    </row>
    <row r="227" spans="1:21">
      <c r="A227" s="115"/>
      <c r="B227" s="114"/>
      <c r="C227" s="116"/>
      <c r="D227" s="116"/>
      <c r="E227" s="116"/>
      <c r="F227" s="114"/>
      <c r="G227" s="114"/>
      <c r="H227" s="114"/>
      <c r="I227" s="106" t="str">
        <f>IF(依頼書!B247="","",依頼書!B247)</f>
        <v/>
      </c>
      <c r="J227" s="116"/>
      <c r="K227" s="112" t="str">
        <f t="shared" si="15"/>
        <v/>
      </c>
      <c r="L227" s="114"/>
      <c r="M227" s="114"/>
      <c r="N227" s="105">
        <f>依頼書!O247</f>
        <v>0</v>
      </c>
      <c r="O227" s="105">
        <f>依頼書!G247</f>
        <v>0</v>
      </c>
      <c r="P227" s="105">
        <f>依頼書!D247</f>
        <v>0</v>
      </c>
      <c r="Q227" s="105">
        <f>依頼書!F247</f>
        <v>0</v>
      </c>
      <c r="R227" s="114"/>
      <c r="S227" s="114"/>
      <c r="T227" s="114"/>
      <c r="U227" s="114"/>
    </row>
    <row r="228" spans="1:21">
      <c r="A228" s="115"/>
      <c r="B228" s="114"/>
      <c r="C228" s="116"/>
      <c r="D228" s="116"/>
      <c r="E228" s="116"/>
      <c r="F228" s="114"/>
      <c r="G228" s="114"/>
      <c r="H228" s="114"/>
      <c r="I228" s="106" t="str">
        <f>IF(依頼書!B248="","",依頼書!B248)</f>
        <v/>
      </c>
      <c r="J228" s="116"/>
      <c r="K228" s="112" t="str">
        <f t="shared" si="15"/>
        <v/>
      </c>
      <c r="L228" s="114"/>
      <c r="M228" s="114"/>
      <c r="N228" s="105">
        <f>依頼書!O248</f>
        <v>0</v>
      </c>
      <c r="O228" s="105">
        <f>依頼書!G248</f>
        <v>0</v>
      </c>
      <c r="P228" s="105">
        <f>依頼書!D248</f>
        <v>0</v>
      </c>
      <c r="Q228" s="105">
        <f>依頼書!F248</f>
        <v>0</v>
      </c>
      <c r="R228" s="114"/>
      <c r="S228" s="114"/>
      <c r="T228" s="114"/>
      <c r="U228" s="114"/>
    </row>
    <row r="229" spans="1:21">
      <c r="A229" s="115"/>
      <c r="B229" s="114"/>
      <c r="C229" s="116"/>
      <c r="D229" s="116"/>
      <c r="E229" s="116"/>
      <c r="F229" s="114"/>
      <c r="G229" s="114"/>
      <c r="H229" s="114"/>
      <c r="I229" s="106" t="str">
        <f>IF(依頼書!B249="","",依頼書!B249)</f>
        <v/>
      </c>
      <c r="J229" s="116"/>
      <c r="K229" s="112" t="str">
        <f t="shared" si="15"/>
        <v/>
      </c>
      <c r="L229" s="114"/>
      <c r="M229" s="114"/>
      <c r="N229" s="105">
        <f>依頼書!O249</f>
        <v>0</v>
      </c>
      <c r="O229" s="105">
        <f>依頼書!G249</f>
        <v>0</v>
      </c>
      <c r="P229" s="105">
        <f>依頼書!D249</f>
        <v>0</v>
      </c>
      <c r="Q229" s="105">
        <f>依頼書!F249</f>
        <v>0</v>
      </c>
      <c r="R229" s="114"/>
      <c r="S229" s="114"/>
      <c r="T229" s="114"/>
      <c r="U229" s="114"/>
    </row>
    <row r="230" spans="1:21">
      <c r="A230" s="115"/>
      <c r="B230" s="114"/>
      <c r="C230" s="116"/>
      <c r="D230" s="116"/>
      <c r="E230" s="116"/>
      <c r="F230" s="114"/>
      <c r="G230" s="114"/>
      <c r="H230" s="114"/>
      <c r="I230" s="106" t="str">
        <f>IF(依頼書!B250="","",依頼書!B250)</f>
        <v/>
      </c>
      <c r="J230" s="116"/>
      <c r="K230" s="112" t="str">
        <f t="shared" si="15"/>
        <v/>
      </c>
      <c r="L230" s="114"/>
      <c r="M230" s="114"/>
      <c r="N230" s="105">
        <f>依頼書!O250</f>
        <v>0</v>
      </c>
      <c r="O230" s="105">
        <f>依頼書!G250</f>
        <v>0</v>
      </c>
      <c r="P230" s="105">
        <f>依頼書!D250</f>
        <v>0</v>
      </c>
      <c r="Q230" s="105">
        <f>依頼書!F250</f>
        <v>0</v>
      </c>
      <c r="R230" s="114"/>
      <c r="S230" s="114"/>
      <c r="T230" s="114"/>
      <c r="U230" s="114"/>
    </row>
    <row r="231" spans="1:21">
      <c r="A231" s="115"/>
      <c r="B231" s="114"/>
      <c r="C231" s="116"/>
      <c r="D231" s="116"/>
      <c r="E231" s="116"/>
      <c r="F231" s="114"/>
      <c r="G231" s="114"/>
      <c r="H231" s="114"/>
      <c r="I231" s="106" t="str">
        <f>IF(依頼書!B251="","",依頼書!B251)</f>
        <v/>
      </c>
      <c r="J231" s="116"/>
      <c r="K231" s="112" t="str">
        <f t="shared" si="15"/>
        <v/>
      </c>
      <c r="L231" s="114"/>
      <c r="M231" s="114"/>
      <c r="N231" s="105">
        <f>依頼書!O251</f>
        <v>0</v>
      </c>
      <c r="O231" s="105">
        <f>依頼書!G251</f>
        <v>0</v>
      </c>
      <c r="P231" s="105">
        <f>依頼書!D251</f>
        <v>0</v>
      </c>
      <c r="Q231" s="105">
        <f>依頼書!F251</f>
        <v>0</v>
      </c>
      <c r="R231" s="114"/>
      <c r="S231" s="114"/>
      <c r="T231" s="114"/>
      <c r="U231" s="114"/>
    </row>
    <row r="232" spans="1:21">
      <c r="A232" s="115"/>
      <c r="B232" s="114"/>
      <c r="C232" s="116"/>
      <c r="D232" s="116"/>
      <c r="E232" s="116"/>
      <c r="F232" s="114"/>
      <c r="G232" s="114"/>
      <c r="H232" s="114"/>
      <c r="I232" s="106" t="str">
        <f>IF(依頼書!B252="","",依頼書!B252)</f>
        <v/>
      </c>
      <c r="J232" s="116"/>
      <c r="K232" s="112" t="str">
        <f t="shared" si="15"/>
        <v/>
      </c>
      <c r="L232" s="114"/>
      <c r="M232" s="114"/>
      <c r="N232" s="105">
        <f>依頼書!O252</f>
        <v>0</v>
      </c>
      <c r="O232" s="105">
        <f>依頼書!G252</f>
        <v>0</v>
      </c>
      <c r="P232" s="105">
        <f>依頼書!D252</f>
        <v>0</v>
      </c>
      <c r="Q232" s="105">
        <f>依頼書!F252</f>
        <v>0</v>
      </c>
      <c r="R232" s="114"/>
      <c r="S232" s="114"/>
      <c r="T232" s="114"/>
      <c r="U232" s="114"/>
    </row>
    <row r="233" spans="1:21">
      <c r="A233" s="115"/>
      <c r="B233" s="114"/>
      <c r="C233" s="116"/>
      <c r="D233" s="116"/>
      <c r="E233" s="116"/>
      <c r="F233" s="114"/>
      <c r="G233" s="114"/>
      <c r="H233" s="114"/>
      <c r="I233" s="106" t="str">
        <f>IF(依頼書!B253="","",依頼書!B253)</f>
        <v/>
      </c>
      <c r="J233" s="116"/>
      <c r="K233" s="112" t="str">
        <f t="shared" si="15"/>
        <v/>
      </c>
      <c r="L233" s="114"/>
      <c r="M233" s="114"/>
      <c r="N233" s="105">
        <f>依頼書!O253</f>
        <v>0</v>
      </c>
      <c r="O233" s="105">
        <f>依頼書!G253</f>
        <v>0</v>
      </c>
      <c r="P233" s="105">
        <f>依頼書!D253</f>
        <v>0</v>
      </c>
      <c r="Q233" s="105">
        <f>依頼書!F253</f>
        <v>0</v>
      </c>
      <c r="R233" s="114"/>
      <c r="S233" s="114"/>
      <c r="T233" s="114"/>
      <c r="U233" s="114"/>
    </row>
    <row r="234" spans="1:21">
      <c r="A234" s="115"/>
      <c r="B234" s="114"/>
      <c r="C234" s="116"/>
      <c r="D234" s="116"/>
      <c r="E234" s="116"/>
      <c r="F234" s="114"/>
      <c r="G234" s="114"/>
      <c r="H234" s="114"/>
      <c r="I234" s="106" t="str">
        <f>IF(依頼書!B254="","",依頼書!B254)</f>
        <v/>
      </c>
      <c r="J234" s="116"/>
      <c r="K234" s="112" t="str">
        <f t="shared" si="15"/>
        <v/>
      </c>
      <c r="L234" s="114"/>
      <c r="M234" s="114"/>
      <c r="N234" s="105">
        <f>依頼書!O254</f>
        <v>0</v>
      </c>
      <c r="O234" s="105">
        <f>依頼書!G254</f>
        <v>0</v>
      </c>
      <c r="P234" s="105">
        <f>依頼書!D254</f>
        <v>0</v>
      </c>
      <c r="Q234" s="105">
        <f>依頼書!F254</f>
        <v>0</v>
      </c>
      <c r="R234" s="114"/>
      <c r="S234" s="114"/>
      <c r="T234" s="114"/>
      <c r="U234" s="114"/>
    </row>
    <row r="235" spans="1:21">
      <c r="A235" s="115"/>
      <c r="B235" s="114"/>
      <c r="C235" s="116"/>
      <c r="D235" s="116"/>
      <c r="E235" s="116"/>
      <c r="F235" s="114"/>
      <c r="G235" s="114"/>
      <c r="H235" s="114"/>
      <c r="I235" s="106" t="str">
        <f>IF(依頼書!B255="","",依頼書!B255)</f>
        <v/>
      </c>
      <c r="J235" s="116"/>
      <c r="K235" s="112" t="str">
        <f t="shared" si="15"/>
        <v/>
      </c>
      <c r="L235" s="114"/>
      <c r="M235" s="114"/>
      <c r="N235" s="105">
        <f>依頼書!O255</f>
        <v>0</v>
      </c>
      <c r="O235" s="105">
        <f>依頼書!G255</f>
        <v>0</v>
      </c>
      <c r="P235" s="105">
        <f>依頼書!D255</f>
        <v>0</v>
      </c>
      <c r="Q235" s="105">
        <f>依頼書!F255</f>
        <v>0</v>
      </c>
      <c r="R235" s="114"/>
      <c r="S235" s="114"/>
      <c r="T235" s="114"/>
      <c r="U235" s="114"/>
    </row>
    <row r="236" spans="1:21">
      <c r="A236" s="115"/>
      <c r="B236" s="114"/>
      <c r="C236" s="116"/>
      <c r="D236" s="116"/>
      <c r="E236" s="116"/>
      <c r="F236" s="114"/>
      <c r="G236" s="114"/>
      <c r="H236" s="114"/>
      <c r="I236" s="106" t="str">
        <f>IF(依頼書!B256="","",依頼書!B256)</f>
        <v/>
      </c>
      <c r="J236" s="116"/>
      <c r="K236" s="112" t="str">
        <f t="shared" si="15"/>
        <v/>
      </c>
      <c r="L236" s="114"/>
      <c r="M236" s="114"/>
      <c r="N236" s="105">
        <f>依頼書!O256</f>
        <v>0</v>
      </c>
      <c r="O236" s="105">
        <f>依頼書!G256</f>
        <v>0</v>
      </c>
      <c r="P236" s="105">
        <f>依頼書!D256</f>
        <v>0</v>
      </c>
      <c r="Q236" s="105">
        <f>依頼書!F256</f>
        <v>0</v>
      </c>
      <c r="R236" s="114"/>
      <c r="S236" s="114"/>
      <c r="T236" s="114"/>
      <c r="U236" s="114"/>
    </row>
    <row r="237" spans="1:21">
      <c r="A237" s="115"/>
      <c r="B237" s="114"/>
      <c r="C237" s="116"/>
      <c r="D237" s="116"/>
      <c r="E237" s="116"/>
      <c r="F237" s="114"/>
      <c r="G237" s="114"/>
      <c r="H237" s="114"/>
      <c r="I237" s="106" t="str">
        <f>IF(依頼書!B257="","",依頼書!B257)</f>
        <v/>
      </c>
      <c r="J237" s="116"/>
      <c r="K237" s="112" t="str">
        <f t="shared" si="15"/>
        <v/>
      </c>
      <c r="L237" s="114"/>
      <c r="M237" s="114"/>
      <c r="N237" s="105">
        <f>依頼書!O257</f>
        <v>0</v>
      </c>
      <c r="O237" s="105">
        <f>依頼書!G257</f>
        <v>0</v>
      </c>
      <c r="P237" s="105">
        <f>依頼書!D257</f>
        <v>0</v>
      </c>
      <c r="Q237" s="105">
        <f>依頼書!F257</f>
        <v>0</v>
      </c>
      <c r="R237" s="114"/>
      <c r="S237" s="114"/>
      <c r="T237" s="114"/>
      <c r="U237" s="114"/>
    </row>
    <row r="238" spans="1:21">
      <c r="A238" s="115"/>
      <c r="B238" s="114"/>
      <c r="C238" s="116"/>
      <c r="D238" s="116"/>
      <c r="E238" s="116"/>
      <c r="F238" s="114"/>
      <c r="G238" s="114"/>
      <c r="H238" s="114"/>
      <c r="I238" s="106" t="str">
        <f>IF(依頼書!B258="","",依頼書!B258)</f>
        <v/>
      </c>
      <c r="J238" s="116"/>
      <c r="K238" s="112" t="str">
        <f t="shared" si="15"/>
        <v/>
      </c>
      <c r="L238" s="114"/>
      <c r="M238" s="114"/>
      <c r="N238" s="105">
        <f>依頼書!O258</f>
        <v>0</v>
      </c>
      <c r="O238" s="105">
        <f>依頼書!G258</f>
        <v>0</v>
      </c>
      <c r="P238" s="105">
        <f>依頼書!D258</f>
        <v>0</v>
      </c>
      <c r="Q238" s="105">
        <f>依頼書!F258</f>
        <v>0</v>
      </c>
      <c r="R238" s="114"/>
      <c r="S238" s="114"/>
      <c r="T238" s="114"/>
      <c r="U238" s="114"/>
    </row>
    <row r="239" spans="1:21">
      <c r="A239" s="115"/>
      <c r="B239" s="114"/>
      <c r="C239" s="116"/>
      <c r="D239" s="116"/>
      <c r="E239" s="116"/>
      <c r="F239" s="114"/>
      <c r="G239" s="114"/>
      <c r="H239" s="114"/>
      <c r="I239" s="106" t="str">
        <f>IF(依頼書!B259="","",依頼書!B259)</f>
        <v/>
      </c>
      <c r="J239" s="116"/>
      <c r="K239" s="112" t="str">
        <f t="shared" si="15"/>
        <v/>
      </c>
      <c r="L239" s="114"/>
      <c r="M239" s="114"/>
      <c r="N239" s="105">
        <f>依頼書!O259</f>
        <v>0</v>
      </c>
      <c r="O239" s="105">
        <f>依頼書!G259</f>
        <v>0</v>
      </c>
      <c r="P239" s="105">
        <f>依頼書!D259</f>
        <v>0</v>
      </c>
      <c r="Q239" s="105">
        <f>依頼書!F259</f>
        <v>0</v>
      </c>
      <c r="R239" s="114"/>
      <c r="S239" s="114"/>
      <c r="T239" s="114"/>
      <c r="U239" s="114"/>
    </row>
    <row r="240" spans="1:21">
      <c r="A240" s="115"/>
      <c r="B240" s="114"/>
      <c r="C240" s="116"/>
      <c r="D240" s="116"/>
      <c r="E240" s="116"/>
      <c r="F240" s="114"/>
      <c r="G240" s="114"/>
      <c r="H240" s="114"/>
      <c r="I240" s="106" t="str">
        <f>IF(依頼書!B260="","",依頼書!B260)</f>
        <v/>
      </c>
      <c r="J240" s="116"/>
      <c r="K240" s="112" t="str">
        <f t="shared" si="15"/>
        <v/>
      </c>
      <c r="L240" s="114"/>
      <c r="M240" s="114"/>
      <c r="N240" s="105">
        <f>依頼書!O260</f>
        <v>0</v>
      </c>
      <c r="O240" s="105">
        <f>依頼書!G260</f>
        <v>0</v>
      </c>
      <c r="P240" s="105">
        <f>依頼書!D260</f>
        <v>0</v>
      </c>
      <c r="Q240" s="105">
        <f>依頼書!F260</f>
        <v>0</v>
      </c>
      <c r="R240" s="114"/>
      <c r="S240" s="114"/>
      <c r="T240" s="114"/>
      <c r="U240" s="114"/>
    </row>
    <row r="241" spans="1:21">
      <c r="A241" s="115"/>
      <c r="B241" s="114"/>
      <c r="C241" s="116"/>
      <c r="D241" s="116"/>
      <c r="E241" s="116"/>
      <c r="F241" s="114"/>
      <c r="G241" s="114"/>
      <c r="H241" s="114"/>
      <c r="I241" s="106" t="str">
        <f>IF(依頼書!B261="","",依頼書!B261)</f>
        <v/>
      </c>
      <c r="J241" s="116"/>
      <c r="K241" s="112" t="str">
        <f t="shared" si="15"/>
        <v/>
      </c>
      <c r="L241" s="114"/>
      <c r="M241" s="114"/>
      <c r="N241" s="105">
        <f>依頼書!O261</f>
        <v>0</v>
      </c>
      <c r="O241" s="105">
        <f>依頼書!G261</f>
        <v>0</v>
      </c>
      <c r="P241" s="105">
        <f>依頼書!D261</f>
        <v>0</v>
      </c>
      <c r="Q241" s="105">
        <f>依頼書!F261</f>
        <v>0</v>
      </c>
      <c r="R241" s="114"/>
      <c r="S241" s="114"/>
      <c r="T241" s="114"/>
      <c r="U241" s="114"/>
    </row>
    <row r="242" spans="1:21">
      <c r="A242" s="115"/>
      <c r="B242" s="114"/>
      <c r="C242" s="116"/>
      <c r="D242" s="116"/>
      <c r="E242" s="116"/>
      <c r="F242" s="114"/>
      <c r="G242" s="114"/>
      <c r="H242" s="114"/>
      <c r="I242" s="106" t="str">
        <f>IF(依頼書!B262="","",依頼書!B262)</f>
        <v/>
      </c>
      <c r="J242" s="116"/>
      <c r="K242" s="112" t="str">
        <f t="shared" si="15"/>
        <v/>
      </c>
      <c r="L242" s="114"/>
      <c r="M242" s="114"/>
      <c r="N242" s="105">
        <f>依頼書!O262</f>
        <v>0</v>
      </c>
      <c r="O242" s="105">
        <f>依頼書!G262</f>
        <v>0</v>
      </c>
      <c r="P242" s="105">
        <f>依頼書!D262</f>
        <v>0</v>
      </c>
      <c r="Q242" s="105">
        <f>依頼書!F262</f>
        <v>0</v>
      </c>
      <c r="R242" s="114"/>
      <c r="S242" s="114"/>
      <c r="T242" s="114"/>
      <c r="U242" s="114"/>
    </row>
    <row r="243" spans="1:21">
      <c r="A243" s="115"/>
      <c r="B243" s="114"/>
      <c r="C243" s="116"/>
      <c r="D243" s="116"/>
      <c r="E243" s="116"/>
      <c r="F243" s="114"/>
      <c r="G243" s="114"/>
      <c r="H243" s="114"/>
      <c r="I243" s="106" t="str">
        <f>IF(依頼書!B263="","",依頼書!B263)</f>
        <v/>
      </c>
      <c r="J243" s="116"/>
      <c r="K243" s="112" t="str">
        <f t="shared" si="15"/>
        <v/>
      </c>
      <c r="L243" s="114"/>
      <c r="M243" s="114"/>
      <c r="N243" s="105">
        <f>依頼書!O263</f>
        <v>0</v>
      </c>
      <c r="O243" s="105">
        <f>依頼書!G263</f>
        <v>0</v>
      </c>
      <c r="P243" s="105">
        <f>依頼書!D263</f>
        <v>0</v>
      </c>
      <c r="Q243" s="105">
        <f>依頼書!F263</f>
        <v>0</v>
      </c>
      <c r="R243" s="114"/>
      <c r="S243" s="114"/>
      <c r="T243" s="114"/>
      <c r="U243" s="114"/>
    </row>
    <row r="244" spans="1:21">
      <c r="A244" s="115"/>
      <c r="B244" s="114"/>
      <c r="C244" s="116"/>
      <c r="D244" s="116"/>
      <c r="E244" s="116"/>
      <c r="F244" s="114"/>
      <c r="G244" s="114"/>
      <c r="H244" s="114"/>
      <c r="I244" s="106" t="str">
        <f>IF(依頼書!B264="","",依頼書!B264)</f>
        <v/>
      </c>
      <c r="J244" s="116"/>
      <c r="K244" s="112" t="str">
        <f t="shared" si="15"/>
        <v/>
      </c>
      <c r="L244" s="114"/>
      <c r="M244" s="114"/>
      <c r="N244" s="105">
        <f>依頼書!O264</f>
        <v>0</v>
      </c>
      <c r="O244" s="105">
        <f>依頼書!G264</f>
        <v>0</v>
      </c>
      <c r="P244" s="105">
        <f>依頼書!D264</f>
        <v>0</v>
      </c>
      <c r="Q244" s="105">
        <f>依頼書!F264</f>
        <v>0</v>
      </c>
      <c r="R244" s="114"/>
      <c r="S244" s="114"/>
      <c r="T244" s="114"/>
      <c r="U244" s="114"/>
    </row>
    <row r="245" spans="1:21">
      <c r="A245" s="115"/>
      <c r="B245" s="114"/>
      <c r="C245" s="116"/>
      <c r="D245" s="116"/>
      <c r="E245" s="116"/>
      <c r="F245" s="114"/>
      <c r="G245" s="114"/>
      <c r="H245" s="114"/>
      <c r="I245" s="106" t="str">
        <f>IF(依頼書!B265="","",依頼書!B265)</f>
        <v/>
      </c>
      <c r="J245" s="116"/>
      <c r="K245" s="112" t="str">
        <f t="shared" si="15"/>
        <v/>
      </c>
      <c r="L245" s="114"/>
      <c r="M245" s="114"/>
      <c r="N245" s="105">
        <f>依頼書!O265</f>
        <v>0</v>
      </c>
      <c r="O245" s="105">
        <f>依頼書!G265</f>
        <v>0</v>
      </c>
      <c r="P245" s="105">
        <f>依頼書!D265</f>
        <v>0</v>
      </c>
      <c r="Q245" s="105">
        <f>依頼書!F265</f>
        <v>0</v>
      </c>
      <c r="R245" s="114"/>
      <c r="S245" s="114"/>
      <c r="T245" s="114"/>
      <c r="U245" s="114"/>
    </row>
    <row r="246" spans="1:21">
      <c r="A246" s="115"/>
      <c r="B246" s="114"/>
      <c r="C246" s="116"/>
      <c r="D246" s="116"/>
      <c r="E246" s="116"/>
      <c r="F246" s="114"/>
      <c r="G246" s="114"/>
      <c r="H246" s="114"/>
      <c r="I246" s="106" t="str">
        <f>IF(依頼書!B266="","",依頼書!B266)</f>
        <v/>
      </c>
      <c r="J246" s="116"/>
      <c r="K246" s="112" t="str">
        <f t="shared" si="15"/>
        <v/>
      </c>
      <c r="L246" s="114"/>
      <c r="M246" s="114"/>
      <c r="N246" s="105">
        <f>依頼書!O266</f>
        <v>0</v>
      </c>
      <c r="O246" s="105">
        <f>依頼書!G266</f>
        <v>0</v>
      </c>
      <c r="P246" s="105">
        <f>依頼書!D266</f>
        <v>0</v>
      </c>
      <c r="Q246" s="105">
        <f>依頼書!F266</f>
        <v>0</v>
      </c>
      <c r="R246" s="114"/>
      <c r="S246" s="114"/>
      <c r="T246" s="114"/>
      <c r="U246" s="114"/>
    </row>
    <row r="247" spans="1:21">
      <c r="A247" s="115"/>
      <c r="B247" s="114"/>
      <c r="C247" s="116"/>
      <c r="D247" s="116"/>
      <c r="E247" s="116"/>
      <c r="F247" s="114"/>
      <c r="G247" s="114"/>
      <c r="H247" s="114"/>
      <c r="I247" s="106" t="str">
        <f>IF(依頼書!B267="","",依頼書!B267)</f>
        <v/>
      </c>
      <c r="J247" s="116"/>
      <c r="K247" s="112" t="str">
        <f t="shared" si="15"/>
        <v/>
      </c>
      <c r="L247" s="114"/>
      <c r="M247" s="114"/>
      <c r="N247" s="105">
        <f>依頼書!O267</f>
        <v>0</v>
      </c>
      <c r="O247" s="105">
        <f>依頼書!G267</f>
        <v>0</v>
      </c>
      <c r="P247" s="105">
        <f>依頼書!D267</f>
        <v>0</v>
      </c>
      <c r="Q247" s="105">
        <f>依頼書!F267</f>
        <v>0</v>
      </c>
      <c r="R247" s="114"/>
      <c r="S247" s="114"/>
      <c r="T247" s="114"/>
      <c r="U247" s="114"/>
    </row>
    <row r="248" spans="1:21">
      <c r="A248" s="115"/>
      <c r="B248" s="114"/>
      <c r="C248" s="116"/>
      <c r="D248" s="116"/>
      <c r="E248" s="116"/>
      <c r="F248" s="114"/>
      <c r="G248" s="114"/>
      <c r="H248" s="114"/>
      <c r="I248" s="106" t="str">
        <f>IF(依頼書!B268="","",依頼書!B268)</f>
        <v/>
      </c>
      <c r="J248" s="116"/>
      <c r="K248" s="112" t="str">
        <f t="shared" si="15"/>
        <v/>
      </c>
      <c r="L248" s="114"/>
      <c r="M248" s="114"/>
      <c r="N248" s="105">
        <f>依頼書!O268</f>
        <v>0</v>
      </c>
      <c r="O248" s="105">
        <f>依頼書!G268</f>
        <v>0</v>
      </c>
      <c r="P248" s="105">
        <f>依頼書!D268</f>
        <v>0</v>
      </c>
      <c r="Q248" s="105">
        <f>依頼書!F268</f>
        <v>0</v>
      </c>
      <c r="R248" s="114"/>
      <c r="S248" s="114"/>
      <c r="T248" s="114"/>
      <c r="U248" s="114"/>
    </row>
    <row r="249" spans="1:21">
      <c r="A249" s="115"/>
      <c r="B249" s="114"/>
      <c r="C249" s="116"/>
      <c r="D249" s="116"/>
      <c r="E249" s="116"/>
      <c r="F249" s="114"/>
      <c r="G249" s="114"/>
      <c r="H249" s="114"/>
      <c r="I249" s="106" t="e">
        <f>IF(依頼書!#REF!="","",依頼書!#REF!)</f>
        <v>#REF!</v>
      </c>
      <c r="J249" s="116"/>
      <c r="K249" s="112" t="e">
        <f t="shared" si="15"/>
        <v>#REF!</v>
      </c>
      <c r="L249" s="114"/>
      <c r="M249" s="114"/>
      <c r="N249" s="105" t="e">
        <f>依頼書!#REF!</f>
        <v>#REF!</v>
      </c>
      <c r="O249" s="105" t="e">
        <f>依頼書!#REF!</f>
        <v>#REF!</v>
      </c>
      <c r="P249" s="105" t="e">
        <f>依頼書!#REF!</f>
        <v>#REF!</v>
      </c>
      <c r="Q249" s="105" t="e">
        <f>依頼書!#REF!</f>
        <v>#REF!</v>
      </c>
      <c r="R249" s="114"/>
      <c r="S249" s="114"/>
      <c r="T249" s="114"/>
      <c r="U249" s="114"/>
    </row>
    <row r="250" spans="1:21">
      <c r="A250" s="115"/>
      <c r="B250" s="114"/>
      <c r="C250" s="116"/>
      <c r="D250" s="116"/>
      <c r="E250" s="116"/>
      <c r="F250" s="114"/>
      <c r="G250" s="114"/>
      <c r="H250" s="114"/>
      <c r="I250" s="106" t="str">
        <f>IF(依頼書!B269="","",依頼書!B269)</f>
        <v/>
      </c>
      <c r="J250" s="116"/>
      <c r="K250" s="112" t="str">
        <f t="shared" si="15"/>
        <v/>
      </c>
      <c r="L250" s="114"/>
      <c r="M250" s="114"/>
      <c r="N250" s="105">
        <f>依頼書!O269</f>
        <v>0</v>
      </c>
      <c r="O250" s="105">
        <f>依頼書!G269</f>
        <v>0</v>
      </c>
      <c r="P250" s="105">
        <f>依頼書!D269</f>
        <v>0</v>
      </c>
      <c r="Q250" s="105">
        <f>依頼書!F269</f>
        <v>0</v>
      </c>
      <c r="R250" s="114"/>
      <c r="S250" s="114"/>
      <c r="T250" s="114"/>
      <c r="U250" s="114"/>
    </row>
    <row r="251" spans="1:21">
      <c r="A251" s="115"/>
      <c r="B251" s="114"/>
      <c r="C251" s="116"/>
      <c r="D251" s="116"/>
      <c r="E251" s="116"/>
      <c r="F251" s="114"/>
      <c r="G251" s="114"/>
      <c r="H251" s="114"/>
      <c r="I251" s="106" t="str">
        <f>IF(依頼書!B270="","",依頼書!B270)</f>
        <v/>
      </c>
      <c r="J251" s="116"/>
      <c r="K251" s="112" t="str">
        <f t="shared" si="15"/>
        <v/>
      </c>
      <c r="L251" s="114"/>
      <c r="M251" s="114"/>
      <c r="N251" s="105">
        <f>依頼書!O270</f>
        <v>0</v>
      </c>
      <c r="O251" s="105">
        <f>依頼書!G270</f>
        <v>0</v>
      </c>
      <c r="P251" s="105">
        <f>依頼書!D270</f>
        <v>0</v>
      </c>
      <c r="Q251" s="105">
        <f>依頼書!F270</f>
        <v>0</v>
      </c>
      <c r="R251" s="114"/>
      <c r="S251" s="114"/>
      <c r="T251" s="114"/>
      <c r="U251" s="114"/>
    </row>
    <row r="252" spans="1:21">
      <c r="A252" s="115"/>
      <c r="B252" s="114"/>
      <c r="C252" s="116"/>
      <c r="D252" s="116"/>
      <c r="E252" s="116"/>
      <c r="F252" s="114"/>
      <c r="G252" s="114"/>
      <c r="H252" s="114"/>
      <c r="I252" s="106" t="str">
        <f>IF(依頼書!B271="","",依頼書!B271)</f>
        <v/>
      </c>
      <c r="J252" s="116"/>
      <c r="K252" s="112" t="str">
        <f t="shared" si="15"/>
        <v/>
      </c>
      <c r="L252" s="114"/>
      <c r="M252" s="114"/>
      <c r="N252" s="105">
        <f>依頼書!O271</f>
        <v>0</v>
      </c>
      <c r="O252" s="105">
        <f>依頼書!G271</f>
        <v>0</v>
      </c>
      <c r="P252" s="105">
        <f>依頼書!D271</f>
        <v>0</v>
      </c>
      <c r="Q252" s="105">
        <f>依頼書!F271</f>
        <v>0</v>
      </c>
      <c r="R252" s="114"/>
      <c r="S252" s="114"/>
      <c r="T252" s="114"/>
      <c r="U252" s="114"/>
    </row>
    <row r="253" spans="1:21">
      <c r="A253" s="115"/>
      <c r="B253" s="114"/>
      <c r="C253" s="116"/>
      <c r="D253" s="116"/>
      <c r="E253" s="116"/>
      <c r="F253" s="114"/>
      <c r="G253" s="114"/>
      <c r="H253" s="114"/>
      <c r="I253" s="106" t="str">
        <f>IF(依頼書!B272="","",依頼書!B272)</f>
        <v/>
      </c>
      <c r="J253" s="116"/>
      <c r="K253" s="112" t="str">
        <f t="shared" si="15"/>
        <v/>
      </c>
      <c r="L253" s="114"/>
      <c r="M253" s="114"/>
      <c r="N253" s="105">
        <f>依頼書!O272</f>
        <v>0</v>
      </c>
      <c r="O253" s="105">
        <f>依頼書!G272</f>
        <v>0</v>
      </c>
      <c r="P253" s="105">
        <f>依頼書!D272</f>
        <v>0</v>
      </c>
      <c r="Q253" s="105">
        <f>依頼書!F272</f>
        <v>0</v>
      </c>
      <c r="R253" s="114"/>
      <c r="S253" s="114"/>
      <c r="T253" s="114"/>
      <c r="U253" s="114"/>
    </row>
    <row r="254" spans="1:21">
      <c r="A254" s="115"/>
      <c r="B254" s="114"/>
      <c r="C254" s="116"/>
      <c r="D254" s="116"/>
      <c r="E254" s="116"/>
      <c r="F254" s="114"/>
      <c r="G254" s="114"/>
      <c r="H254" s="114"/>
      <c r="I254" s="106" t="str">
        <f>IF(依頼書!B273="","",依頼書!B273)</f>
        <v/>
      </c>
      <c r="J254" s="116"/>
      <c r="K254" s="112" t="str">
        <f t="shared" si="15"/>
        <v/>
      </c>
      <c r="L254" s="114"/>
      <c r="M254" s="114"/>
      <c r="N254" s="105">
        <f>依頼書!O273</f>
        <v>0</v>
      </c>
      <c r="O254" s="105">
        <f>依頼書!G273</f>
        <v>0</v>
      </c>
      <c r="P254" s="105">
        <f>依頼書!D273</f>
        <v>0</v>
      </c>
      <c r="Q254" s="105">
        <f>依頼書!F273</f>
        <v>0</v>
      </c>
      <c r="R254" s="114"/>
      <c r="S254" s="114"/>
      <c r="T254" s="114"/>
      <c r="U254" s="114"/>
    </row>
    <row r="255" spans="1:21">
      <c r="A255" s="115"/>
      <c r="B255" s="114"/>
      <c r="C255" s="116"/>
      <c r="D255" s="116"/>
      <c r="E255" s="116"/>
      <c r="F255" s="114"/>
      <c r="G255" s="114"/>
      <c r="H255" s="114"/>
      <c r="I255" s="106" t="str">
        <f>IF(依頼書!B274="","",依頼書!B274)</f>
        <v/>
      </c>
      <c r="J255" s="116"/>
      <c r="K255" s="112" t="str">
        <f t="shared" si="15"/>
        <v/>
      </c>
      <c r="L255" s="114"/>
      <c r="M255" s="114"/>
      <c r="N255" s="105">
        <f>依頼書!O274</f>
        <v>0</v>
      </c>
      <c r="O255" s="105">
        <f>依頼書!G274</f>
        <v>0</v>
      </c>
      <c r="P255" s="105">
        <f>依頼書!D274</f>
        <v>0</v>
      </c>
      <c r="Q255" s="105">
        <f>依頼書!F274</f>
        <v>0</v>
      </c>
      <c r="R255" s="114"/>
      <c r="S255" s="114"/>
      <c r="T255" s="114"/>
      <c r="U255" s="114"/>
    </row>
    <row r="256" spans="1:21">
      <c r="A256" s="115"/>
      <c r="B256" s="114"/>
      <c r="C256" s="116"/>
      <c r="D256" s="116"/>
      <c r="E256" s="116"/>
      <c r="F256" s="114"/>
      <c r="G256" s="114"/>
      <c r="H256" s="114"/>
      <c r="I256" s="106" t="str">
        <f>IF(依頼書!B275="","",依頼書!B275)</f>
        <v/>
      </c>
      <c r="J256" s="116"/>
      <c r="K256" s="112" t="str">
        <f t="shared" si="15"/>
        <v/>
      </c>
      <c r="L256" s="114"/>
      <c r="M256" s="114"/>
      <c r="N256" s="105">
        <f>依頼書!O275</f>
        <v>0</v>
      </c>
      <c r="O256" s="105">
        <f>依頼書!G275</f>
        <v>0</v>
      </c>
      <c r="P256" s="105">
        <f>依頼書!D275</f>
        <v>0</v>
      </c>
      <c r="Q256" s="105">
        <f>依頼書!F275</f>
        <v>0</v>
      </c>
      <c r="R256" s="114"/>
      <c r="S256" s="114"/>
      <c r="T256" s="114"/>
      <c r="U256" s="114"/>
    </row>
    <row r="257" spans="1:21">
      <c r="A257" s="115"/>
      <c r="B257" s="114"/>
      <c r="C257" s="116"/>
      <c r="D257" s="116"/>
      <c r="E257" s="116"/>
      <c r="F257" s="114"/>
      <c r="G257" s="114"/>
      <c r="H257" s="114"/>
      <c r="I257" s="106" t="str">
        <f>IF(依頼書!B276="","",依頼書!B276)</f>
        <v/>
      </c>
      <c r="J257" s="116"/>
      <c r="K257" s="112" t="str">
        <f t="shared" si="15"/>
        <v/>
      </c>
      <c r="L257" s="114"/>
      <c r="M257" s="114"/>
      <c r="N257" s="105">
        <f>依頼書!O276</f>
        <v>0</v>
      </c>
      <c r="O257" s="105">
        <f>依頼書!G276</f>
        <v>0</v>
      </c>
      <c r="P257" s="105">
        <f>依頼書!D276</f>
        <v>0</v>
      </c>
      <c r="Q257" s="105">
        <f>依頼書!F276</f>
        <v>0</v>
      </c>
      <c r="R257" s="114"/>
      <c r="S257" s="114"/>
      <c r="T257" s="114"/>
      <c r="U257" s="114"/>
    </row>
    <row r="258" spans="1:21">
      <c r="A258" s="115"/>
      <c r="B258" s="114"/>
      <c r="C258" s="116"/>
      <c r="D258" s="116"/>
      <c r="E258" s="116"/>
      <c r="F258" s="114"/>
      <c r="G258" s="114"/>
      <c r="H258" s="114"/>
      <c r="I258" s="106" t="str">
        <f>IF(依頼書!B277="","",依頼書!B277)</f>
        <v/>
      </c>
      <c r="J258" s="116"/>
      <c r="K258" s="112" t="str">
        <f t="shared" si="15"/>
        <v/>
      </c>
      <c r="L258" s="114"/>
      <c r="M258" s="114"/>
      <c r="N258" s="105">
        <f>依頼書!O277</f>
        <v>0</v>
      </c>
      <c r="O258" s="105">
        <f>依頼書!G277</f>
        <v>0</v>
      </c>
      <c r="P258" s="105">
        <f>依頼書!D277</f>
        <v>0</v>
      </c>
      <c r="Q258" s="105">
        <f>依頼書!F277</f>
        <v>0</v>
      </c>
      <c r="R258" s="114"/>
      <c r="S258" s="114"/>
      <c r="T258" s="114"/>
      <c r="U258" s="114"/>
    </row>
    <row r="259" spans="1:21">
      <c r="A259" s="115"/>
      <c r="B259" s="114"/>
      <c r="C259" s="116"/>
      <c r="D259" s="116"/>
      <c r="E259" s="116"/>
      <c r="F259" s="114"/>
      <c r="G259" s="114"/>
      <c r="H259" s="114"/>
      <c r="I259" s="106" t="str">
        <f>IF(依頼書!B278="","",依頼書!B278)</f>
        <v/>
      </c>
      <c r="J259" s="116"/>
      <c r="K259" s="112" t="str">
        <f t="shared" si="15"/>
        <v/>
      </c>
      <c r="L259" s="114"/>
      <c r="M259" s="114"/>
      <c r="N259" s="105">
        <f>依頼書!O278</f>
        <v>0</v>
      </c>
      <c r="O259" s="105">
        <f>依頼書!G278</f>
        <v>0</v>
      </c>
      <c r="P259" s="105">
        <f>依頼書!D278</f>
        <v>0</v>
      </c>
      <c r="Q259" s="105">
        <f>依頼書!F278</f>
        <v>0</v>
      </c>
      <c r="R259" s="114"/>
      <c r="S259" s="114"/>
      <c r="T259" s="114"/>
      <c r="U259" s="114"/>
    </row>
    <row r="260" spans="1:21">
      <c r="A260" s="115"/>
      <c r="B260" s="114"/>
      <c r="C260" s="116"/>
      <c r="D260" s="116"/>
      <c r="E260" s="116"/>
      <c r="F260" s="114"/>
      <c r="G260" s="114"/>
      <c r="H260" s="114"/>
      <c r="I260" s="106" t="str">
        <f>IF(依頼書!B279="","",依頼書!B279)</f>
        <v/>
      </c>
      <c r="J260" s="116"/>
      <c r="K260" s="112" t="str">
        <f t="shared" si="15"/>
        <v/>
      </c>
      <c r="L260" s="114"/>
      <c r="M260" s="114"/>
      <c r="N260" s="105">
        <f>依頼書!O279</f>
        <v>0</v>
      </c>
      <c r="O260" s="105">
        <f>依頼書!G279</f>
        <v>0</v>
      </c>
      <c r="P260" s="105">
        <f>依頼書!D279</f>
        <v>0</v>
      </c>
      <c r="Q260" s="105">
        <f>依頼書!F279</f>
        <v>0</v>
      </c>
      <c r="R260" s="114"/>
      <c r="S260" s="114"/>
      <c r="T260" s="114"/>
      <c r="U260" s="114"/>
    </row>
    <row r="261" spans="1:21">
      <c r="A261" s="115"/>
      <c r="B261" s="114"/>
      <c r="C261" s="116"/>
      <c r="D261" s="116"/>
      <c r="E261" s="116"/>
      <c r="F261" s="114"/>
      <c r="G261" s="114"/>
      <c r="H261" s="114"/>
      <c r="I261" s="106" t="str">
        <f>IF(依頼書!B280="","",依頼書!B280)</f>
        <v/>
      </c>
      <c r="J261" s="116"/>
      <c r="K261" s="112" t="str">
        <f t="shared" si="15"/>
        <v/>
      </c>
      <c r="L261" s="114"/>
      <c r="M261" s="114"/>
      <c r="N261" s="105">
        <f>依頼書!O280</f>
        <v>0</v>
      </c>
      <c r="O261" s="105">
        <f>依頼書!G280</f>
        <v>0</v>
      </c>
      <c r="P261" s="105">
        <f>依頼書!D280</f>
        <v>0</v>
      </c>
      <c r="Q261" s="105">
        <f>依頼書!F280</f>
        <v>0</v>
      </c>
      <c r="R261" s="114"/>
      <c r="S261" s="114"/>
      <c r="T261" s="114"/>
      <c r="U261" s="114"/>
    </row>
    <row r="262" spans="1:21">
      <c r="A262" s="115"/>
      <c r="B262" s="114"/>
      <c r="C262" s="116"/>
      <c r="D262" s="116"/>
      <c r="E262" s="116"/>
      <c r="F262" s="114"/>
      <c r="G262" s="114"/>
      <c r="H262" s="114"/>
      <c r="I262" s="106" t="str">
        <f>IF(依頼書!B281="","",依頼書!B281)</f>
        <v/>
      </c>
      <c r="J262" s="116"/>
      <c r="K262" s="112" t="str">
        <f t="shared" si="15"/>
        <v/>
      </c>
      <c r="L262" s="114"/>
      <c r="M262" s="114"/>
      <c r="N262" s="105">
        <f>依頼書!O281</f>
        <v>0</v>
      </c>
      <c r="O262" s="105">
        <f>依頼書!G281</f>
        <v>0</v>
      </c>
      <c r="P262" s="105">
        <f>依頼書!D281</f>
        <v>0</v>
      </c>
      <c r="Q262" s="105">
        <f>依頼書!F281</f>
        <v>0</v>
      </c>
      <c r="R262" s="114"/>
      <c r="S262" s="114"/>
      <c r="T262" s="114"/>
      <c r="U262" s="114"/>
    </row>
    <row r="263" spans="1:21">
      <c r="A263" s="115"/>
      <c r="B263" s="114"/>
      <c r="C263" s="116"/>
      <c r="D263" s="116"/>
      <c r="E263" s="116"/>
      <c r="F263" s="114"/>
      <c r="G263" s="114"/>
      <c r="H263" s="114"/>
      <c r="I263" s="106" t="str">
        <f>IF(依頼書!B282="","",依頼書!B282)</f>
        <v/>
      </c>
      <c r="J263" s="116"/>
      <c r="K263" s="112" t="str">
        <f t="shared" si="15"/>
        <v/>
      </c>
      <c r="L263" s="114"/>
      <c r="M263" s="114"/>
      <c r="N263" s="105">
        <f>依頼書!O282</f>
        <v>0</v>
      </c>
      <c r="O263" s="105">
        <f>依頼書!G282</f>
        <v>0</v>
      </c>
      <c r="P263" s="105">
        <f>依頼書!D282</f>
        <v>0</v>
      </c>
      <c r="Q263" s="105">
        <f>依頼書!F282</f>
        <v>0</v>
      </c>
      <c r="R263" s="114"/>
      <c r="S263" s="114"/>
      <c r="T263" s="114"/>
      <c r="U263" s="114"/>
    </row>
    <row r="264" spans="1:21">
      <c r="A264" s="115"/>
      <c r="B264" s="114"/>
      <c r="C264" s="116"/>
      <c r="D264" s="116"/>
      <c r="E264" s="116"/>
      <c r="F264" s="114"/>
      <c r="G264" s="114"/>
      <c r="H264" s="114"/>
      <c r="I264" s="106" t="str">
        <f>IF(依頼書!B283="","",依頼書!B283)</f>
        <v/>
      </c>
      <c r="J264" s="116"/>
      <c r="K264" s="112" t="str">
        <f t="shared" si="15"/>
        <v/>
      </c>
      <c r="L264" s="114"/>
      <c r="M264" s="114"/>
      <c r="N264" s="105">
        <f>依頼書!O283</f>
        <v>0</v>
      </c>
      <c r="O264" s="105">
        <f>依頼書!G283</f>
        <v>0</v>
      </c>
      <c r="P264" s="105">
        <f>依頼書!D283</f>
        <v>0</v>
      </c>
      <c r="Q264" s="105">
        <f>依頼書!F283</f>
        <v>0</v>
      </c>
      <c r="R264" s="114"/>
      <c r="S264" s="114"/>
      <c r="T264" s="114"/>
      <c r="U264" s="114"/>
    </row>
    <row r="265" spans="1:21">
      <c r="A265" s="115"/>
      <c r="B265" s="114"/>
      <c r="C265" s="116"/>
      <c r="D265" s="116"/>
      <c r="E265" s="116"/>
      <c r="F265" s="114"/>
      <c r="G265" s="114"/>
      <c r="H265" s="114"/>
      <c r="I265" s="106" t="str">
        <f>IF(依頼書!B284="","",依頼書!B284)</f>
        <v/>
      </c>
      <c r="J265" s="116"/>
      <c r="K265" s="112" t="str">
        <f t="shared" ref="K265:K328" si="16">IF(O265=0,"",$K$7)</f>
        <v/>
      </c>
      <c r="L265" s="114"/>
      <c r="M265" s="114"/>
      <c r="N265" s="105">
        <f>依頼書!O284</f>
        <v>0</v>
      </c>
      <c r="O265" s="105">
        <f>依頼書!G284</f>
        <v>0</v>
      </c>
      <c r="P265" s="105">
        <f>依頼書!D284</f>
        <v>0</v>
      </c>
      <c r="Q265" s="105">
        <f>依頼書!F284</f>
        <v>0</v>
      </c>
      <c r="R265" s="114"/>
      <c r="S265" s="114"/>
      <c r="T265" s="114"/>
      <c r="U265" s="114"/>
    </row>
    <row r="266" spans="1:21">
      <c r="A266" s="115"/>
      <c r="B266" s="114"/>
      <c r="C266" s="116"/>
      <c r="D266" s="116"/>
      <c r="E266" s="116"/>
      <c r="F266" s="114"/>
      <c r="G266" s="114"/>
      <c r="H266" s="114"/>
      <c r="I266" s="106" t="str">
        <f>IF(依頼書!B285="","",依頼書!B285)</f>
        <v/>
      </c>
      <c r="J266" s="116"/>
      <c r="K266" s="112" t="str">
        <f t="shared" si="16"/>
        <v/>
      </c>
      <c r="L266" s="114"/>
      <c r="M266" s="114"/>
      <c r="N266" s="105">
        <f>依頼書!O285</f>
        <v>0</v>
      </c>
      <c r="O266" s="105">
        <f>依頼書!G285</f>
        <v>0</v>
      </c>
      <c r="P266" s="105">
        <f>依頼書!D285</f>
        <v>0</v>
      </c>
      <c r="Q266" s="105">
        <f>依頼書!F285</f>
        <v>0</v>
      </c>
      <c r="R266" s="114"/>
      <c r="S266" s="114"/>
      <c r="T266" s="114"/>
      <c r="U266" s="114"/>
    </row>
    <row r="267" spans="1:21">
      <c r="A267" s="115"/>
      <c r="B267" s="114"/>
      <c r="C267" s="116"/>
      <c r="D267" s="116"/>
      <c r="E267" s="116"/>
      <c r="F267" s="114"/>
      <c r="G267" s="114"/>
      <c r="H267" s="114"/>
      <c r="I267" s="106" t="str">
        <f>IF(依頼書!B286="","",依頼書!B286)</f>
        <v/>
      </c>
      <c r="J267" s="116"/>
      <c r="K267" s="112" t="str">
        <f t="shared" si="16"/>
        <v/>
      </c>
      <c r="L267" s="114"/>
      <c r="M267" s="114"/>
      <c r="N267" s="105">
        <f>依頼書!O286</f>
        <v>0</v>
      </c>
      <c r="O267" s="105">
        <f>依頼書!G286</f>
        <v>0</v>
      </c>
      <c r="P267" s="105">
        <f>依頼書!D286</f>
        <v>0</v>
      </c>
      <c r="Q267" s="105">
        <f>依頼書!F286</f>
        <v>0</v>
      </c>
      <c r="R267" s="114"/>
      <c r="S267" s="114"/>
      <c r="T267" s="114"/>
      <c r="U267" s="114"/>
    </row>
    <row r="268" spans="1:21">
      <c r="A268" s="115"/>
      <c r="B268" s="114"/>
      <c r="C268" s="116"/>
      <c r="D268" s="116"/>
      <c r="E268" s="116"/>
      <c r="F268" s="114"/>
      <c r="G268" s="114"/>
      <c r="H268" s="114"/>
      <c r="I268" s="106" t="str">
        <f>IF(依頼書!B287="","",依頼書!B287)</f>
        <v/>
      </c>
      <c r="J268" s="116"/>
      <c r="K268" s="112" t="str">
        <f t="shared" si="16"/>
        <v/>
      </c>
      <c r="L268" s="114"/>
      <c r="M268" s="114"/>
      <c r="N268" s="105">
        <f>依頼書!O287</f>
        <v>0</v>
      </c>
      <c r="O268" s="105">
        <f>依頼書!G287</f>
        <v>0</v>
      </c>
      <c r="P268" s="105">
        <f>依頼書!D287</f>
        <v>0</v>
      </c>
      <c r="Q268" s="105">
        <f>依頼書!F287</f>
        <v>0</v>
      </c>
      <c r="R268" s="114"/>
      <c r="S268" s="114"/>
      <c r="T268" s="114"/>
      <c r="U268" s="114"/>
    </row>
    <row r="269" spans="1:21">
      <c r="A269" s="115"/>
      <c r="B269" s="114"/>
      <c r="C269" s="116"/>
      <c r="D269" s="116"/>
      <c r="E269" s="116"/>
      <c r="F269" s="114"/>
      <c r="G269" s="114"/>
      <c r="H269" s="114"/>
      <c r="I269" s="106" t="str">
        <f>IF(依頼書!B288="","",依頼書!B288)</f>
        <v/>
      </c>
      <c r="J269" s="116"/>
      <c r="K269" s="112" t="str">
        <f t="shared" si="16"/>
        <v/>
      </c>
      <c r="L269" s="114"/>
      <c r="M269" s="114"/>
      <c r="N269" s="105">
        <f>依頼書!O288</f>
        <v>0</v>
      </c>
      <c r="O269" s="105">
        <f>依頼書!G288</f>
        <v>0</v>
      </c>
      <c r="P269" s="105">
        <f>依頼書!D288</f>
        <v>0</v>
      </c>
      <c r="Q269" s="105">
        <f>依頼書!F288</f>
        <v>0</v>
      </c>
      <c r="R269" s="114"/>
      <c r="S269" s="114"/>
      <c r="T269" s="114"/>
      <c r="U269" s="114"/>
    </row>
    <row r="270" spans="1:21">
      <c r="A270" s="115"/>
      <c r="B270" s="114"/>
      <c r="C270" s="116"/>
      <c r="D270" s="116"/>
      <c r="E270" s="116"/>
      <c r="F270" s="114"/>
      <c r="G270" s="114"/>
      <c r="H270" s="114"/>
      <c r="I270" s="106" t="str">
        <f>IF(依頼書!B289="","",依頼書!B289)</f>
        <v/>
      </c>
      <c r="J270" s="116"/>
      <c r="K270" s="112" t="str">
        <f t="shared" si="16"/>
        <v/>
      </c>
      <c r="L270" s="114"/>
      <c r="M270" s="114"/>
      <c r="N270" s="105">
        <f>依頼書!O289</f>
        <v>0</v>
      </c>
      <c r="O270" s="105">
        <f>依頼書!G289</f>
        <v>0</v>
      </c>
      <c r="P270" s="105">
        <f>依頼書!D289</f>
        <v>0</v>
      </c>
      <c r="Q270" s="105">
        <f>依頼書!F289</f>
        <v>0</v>
      </c>
      <c r="R270" s="114"/>
      <c r="S270" s="114"/>
      <c r="T270" s="114"/>
      <c r="U270" s="114"/>
    </row>
    <row r="271" spans="1:21">
      <c r="A271" s="115"/>
      <c r="B271" s="114"/>
      <c r="C271" s="116"/>
      <c r="D271" s="116"/>
      <c r="E271" s="116"/>
      <c r="F271" s="114"/>
      <c r="G271" s="114"/>
      <c r="H271" s="114"/>
      <c r="I271" s="106" t="str">
        <f>IF(依頼書!B290="","",依頼書!B290)</f>
        <v/>
      </c>
      <c r="J271" s="116"/>
      <c r="K271" s="112" t="str">
        <f t="shared" si="16"/>
        <v/>
      </c>
      <c r="L271" s="114"/>
      <c r="M271" s="114"/>
      <c r="N271" s="105">
        <f>依頼書!O290</f>
        <v>0</v>
      </c>
      <c r="O271" s="105">
        <f>依頼書!G290</f>
        <v>0</v>
      </c>
      <c r="P271" s="105">
        <f>依頼書!D290</f>
        <v>0</v>
      </c>
      <c r="Q271" s="105">
        <f>依頼書!F290</f>
        <v>0</v>
      </c>
      <c r="R271" s="114"/>
      <c r="S271" s="114"/>
      <c r="T271" s="114"/>
      <c r="U271" s="114"/>
    </row>
    <row r="272" spans="1:21">
      <c r="A272" s="115"/>
      <c r="B272" s="114"/>
      <c r="C272" s="116"/>
      <c r="D272" s="116"/>
      <c r="E272" s="116"/>
      <c r="F272" s="114"/>
      <c r="G272" s="114"/>
      <c r="H272" s="114"/>
      <c r="I272" s="106" t="str">
        <f>IF(依頼書!B291="","",依頼書!B291)</f>
        <v/>
      </c>
      <c r="J272" s="116"/>
      <c r="K272" s="112" t="str">
        <f t="shared" si="16"/>
        <v/>
      </c>
      <c r="L272" s="114"/>
      <c r="M272" s="114"/>
      <c r="N272" s="105">
        <f>依頼書!O291</f>
        <v>0</v>
      </c>
      <c r="O272" s="105">
        <f>依頼書!G291</f>
        <v>0</v>
      </c>
      <c r="P272" s="105">
        <f>依頼書!D291</f>
        <v>0</v>
      </c>
      <c r="Q272" s="105">
        <f>依頼書!F291</f>
        <v>0</v>
      </c>
      <c r="R272" s="114"/>
      <c r="S272" s="114"/>
      <c r="T272" s="114"/>
      <c r="U272" s="114"/>
    </row>
    <row r="273" spans="1:21">
      <c r="A273" s="115"/>
      <c r="B273" s="114"/>
      <c r="C273" s="116"/>
      <c r="D273" s="116"/>
      <c r="E273" s="116"/>
      <c r="F273" s="114"/>
      <c r="G273" s="114"/>
      <c r="H273" s="114"/>
      <c r="I273" s="106" t="str">
        <f>IF(依頼書!B292="","",依頼書!B292)</f>
        <v/>
      </c>
      <c r="J273" s="116"/>
      <c r="K273" s="112" t="str">
        <f t="shared" si="16"/>
        <v/>
      </c>
      <c r="L273" s="114"/>
      <c r="M273" s="114"/>
      <c r="N273" s="105">
        <f>依頼書!O292</f>
        <v>0</v>
      </c>
      <c r="O273" s="105">
        <f>依頼書!G292</f>
        <v>0</v>
      </c>
      <c r="P273" s="105">
        <f>依頼書!D292</f>
        <v>0</v>
      </c>
      <c r="Q273" s="105">
        <f>依頼書!F292</f>
        <v>0</v>
      </c>
      <c r="R273" s="114"/>
      <c r="S273" s="114"/>
      <c r="T273" s="114"/>
      <c r="U273" s="114"/>
    </row>
    <row r="274" spans="1:21">
      <c r="A274" s="115"/>
      <c r="B274" s="114"/>
      <c r="C274" s="116"/>
      <c r="D274" s="116"/>
      <c r="E274" s="116"/>
      <c r="F274" s="114"/>
      <c r="G274" s="114"/>
      <c r="H274" s="114"/>
      <c r="I274" s="106" t="str">
        <f>IF(依頼書!B293="","",依頼書!B293)</f>
        <v/>
      </c>
      <c r="J274" s="116"/>
      <c r="K274" s="112" t="str">
        <f t="shared" si="16"/>
        <v/>
      </c>
      <c r="L274" s="114"/>
      <c r="M274" s="114"/>
      <c r="N274" s="105">
        <f>依頼書!O293</f>
        <v>0</v>
      </c>
      <c r="O274" s="105">
        <f>依頼書!G293</f>
        <v>0</v>
      </c>
      <c r="P274" s="105">
        <f>依頼書!D293</f>
        <v>0</v>
      </c>
      <c r="Q274" s="105">
        <f>依頼書!F293</f>
        <v>0</v>
      </c>
      <c r="R274" s="114"/>
      <c r="S274" s="114"/>
      <c r="T274" s="114"/>
      <c r="U274" s="114"/>
    </row>
    <row r="275" spans="1:21">
      <c r="A275" s="115"/>
      <c r="B275" s="114"/>
      <c r="C275" s="116"/>
      <c r="D275" s="116"/>
      <c r="E275" s="116"/>
      <c r="F275" s="114"/>
      <c r="G275" s="114"/>
      <c r="H275" s="114"/>
      <c r="I275" s="106" t="str">
        <f>IF(依頼書!B294="","",依頼書!B294)</f>
        <v/>
      </c>
      <c r="J275" s="116"/>
      <c r="K275" s="112" t="str">
        <f t="shared" si="16"/>
        <v/>
      </c>
      <c r="L275" s="114"/>
      <c r="M275" s="114"/>
      <c r="N275" s="105">
        <f>依頼書!O294</f>
        <v>0</v>
      </c>
      <c r="O275" s="105">
        <f>依頼書!G294</f>
        <v>0</v>
      </c>
      <c r="P275" s="105">
        <f>依頼書!D294</f>
        <v>0</v>
      </c>
      <c r="Q275" s="105">
        <f>依頼書!F294</f>
        <v>0</v>
      </c>
      <c r="R275" s="114"/>
      <c r="S275" s="114"/>
      <c r="T275" s="114"/>
      <c r="U275" s="114"/>
    </row>
    <row r="276" spans="1:21">
      <c r="A276" s="115"/>
      <c r="B276" s="114"/>
      <c r="C276" s="116"/>
      <c r="D276" s="116"/>
      <c r="E276" s="116"/>
      <c r="F276" s="114"/>
      <c r="G276" s="114"/>
      <c r="H276" s="114"/>
      <c r="I276" s="106" t="str">
        <f>IF(依頼書!B295="","",依頼書!B295)</f>
        <v/>
      </c>
      <c r="J276" s="116"/>
      <c r="K276" s="112" t="str">
        <f t="shared" si="16"/>
        <v/>
      </c>
      <c r="L276" s="114"/>
      <c r="M276" s="114"/>
      <c r="N276" s="105">
        <f>依頼書!O295</f>
        <v>0</v>
      </c>
      <c r="O276" s="105">
        <f>依頼書!G295</f>
        <v>0</v>
      </c>
      <c r="P276" s="105">
        <f>依頼書!D295</f>
        <v>0</v>
      </c>
      <c r="Q276" s="105">
        <f>依頼書!F295</f>
        <v>0</v>
      </c>
      <c r="R276" s="114"/>
      <c r="S276" s="114"/>
      <c r="T276" s="114"/>
      <c r="U276" s="114"/>
    </row>
    <row r="277" spans="1:21">
      <c r="A277" s="115"/>
      <c r="B277" s="114"/>
      <c r="C277" s="116"/>
      <c r="D277" s="116"/>
      <c r="E277" s="116"/>
      <c r="F277" s="114"/>
      <c r="G277" s="114"/>
      <c r="H277" s="114"/>
      <c r="I277" s="106" t="str">
        <f>IF(依頼書!B296="","",依頼書!B296)</f>
        <v/>
      </c>
      <c r="J277" s="116"/>
      <c r="K277" s="112" t="str">
        <f t="shared" si="16"/>
        <v/>
      </c>
      <c r="L277" s="114"/>
      <c r="M277" s="114"/>
      <c r="N277" s="105">
        <f>依頼書!O296</f>
        <v>0</v>
      </c>
      <c r="O277" s="105">
        <f>依頼書!G296</f>
        <v>0</v>
      </c>
      <c r="P277" s="105">
        <f>依頼書!D296</f>
        <v>0</v>
      </c>
      <c r="Q277" s="105">
        <f>依頼書!F296</f>
        <v>0</v>
      </c>
      <c r="R277" s="114"/>
      <c r="S277" s="114"/>
      <c r="T277" s="114"/>
      <c r="U277" s="114"/>
    </row>
    <row r="278" spans="1:21">
      <c r="A278" s="115"/>
      <c r="B278" s="114"/>
      <c r="C278" s="116"/>
      <c r="D278" s="116"/>
      <c r="E278" s="116"/>
      <c r="F278" s="114"/>
      <c r="G278" s="114"/>
      <c r="H278" s="114"/>
      <c r="I278" s="106" t="str">
        <f>IF(依頼書!B297="","",依頼書!B297)</f>
        <v/>
      </c>
      <c r="J278" s="116"/>
      <c r="K278" s="112" t="str">
        <f t="shared" si="16"/>
        <v/>
      </c>
      <c r="L278" s="114"/>
      <c r="M278" s="114"/>
      <c r="N278" s="105">
        <f>依頼書!O297</f>
        <v>0</v>
      </c>
      <c r="O278" s="105">
        <f>依頼書!G297</f>
        <v>0</v>
      </c>
      <c r="P278" s="105">
        <f>依頼書!D297</f>
        <v>0</v>
      </c>
      <c r="Q278" s="105">
        <f>依頼書!F297</f>
        <v>0</v>
      </c>
      <c r="R278" s="114"/>
      <c r="S278" s="114"/>
      <c r="T278" s="114"/>
      <c r="U278" s="114"/>
    </row>
    <row r="279" spans="1:21">
      <c r="A279" s="115"/>
      <c r="B279" s="114"/>
      <c r="C279" s="116"/>
      <c r="D279" s="116"/>
      <c r="E279" s="116"/>
      <c r="F279" s="114"/>
      <c r="G279" s="114"/>
      <c r="H279" s="114"/>
      <c r="I279" s="106" t="str">
        <f>IF(依頼書!B298="","",依頼書!B298)</f>
        <v/>
      </c>
      <c r="J279" s="116"/>
      <c r="K279" s="112" t="str">
        <f t="shared" si="16"/>
        <v/>
      </c>
      <c r="L279" s="114"/>
      <c r="M279" s="114"/>
      <c r="N279" s="105">
        <f>依頼書!O298</f>
        <v>0</v>
      </c>
      <c r="O279" s="105">
        <f>依頼書!G298</f>
        <v>0</v>
      </c>
      <c r="P279" s="105">
        <f>依頼書!D298</f>
        <v>0</v>
      </c>
      <c r="Q279" s="105">
        <f>依頼書!F298</f>
        <v>0</v>
      </c>
      <c r="R279" s="114"/>
      <c r="S279" s="114"/>
      <c r="T279" s="114"/>
      <c r="U279" s="114"/>
    </row>
    <row r="280" spans="1:21">
      <c r="A280" s="115"/>
      <c r="B280" s="114"/>
      <c r="C280" s="116"/>
      <c r="D280" s="116"/>
      <c r="E280" s="116"/>
      <c r="F280" s="114"/>
      <c r="G280" s="114"/>
      <c r="H280" s="114"/>
      <c r="I280" s="106" t="str">
        <f>IF(依頼書!B299="","",依頼書!B299)</f>
        <v/>
      </c>
      <c r="J280" s="116"/>
      <c r="K280" s="112" t="str">
        <f t="shared" si="16"/>
        <v/>
      </c>
      <c r="L280" s="114"/>
      <c r="M280" s="114"/>
      <c r="N280" s="105">
        <f>依頼書!O299</f>
        <v>0</v>
      </c>
      <c r="O280" s="105">
        <f>依頼書!G299</f>
        <v>0</v>
      </c>
      <c r="P280" s="105">
        <f>依頼書!D299</f>
        <v>0</v>
      </c>
      <c r="Q280" s="105">
        <f>依頼書!F299</f>
        <v>0</v>
      </c>
      <c r="R280" s="114"/>
      <c r="S280" s="114"/>
      <c r="T280" s="114"/>
      <c r="U280" s="114"/>
    </row>
    <row r="281" spans="1:21">
      <c r="A281" s="115"/>
      <c r="B281" s="114"/>
      <c r="C281" s="116"/>
      <c r="D281" s="116"/>
      <c r="E281" s="116"/>
      <c r="F281" s="114"/>
      <c r="G281" s="114"/>
      <c r="H281" s="114"/>
      <c r="I281" s="106" t="str">
        <f>IF(依頼書!B300="","",依頼書!B300)</f>
        <v/>
      </c>
      <c r="J281" s="116"/>
      <c r="K281" s="112" t="str">
        <f t="shared" si="16"/>
        <v/>
      </c>
      <c r="L281" s="114"/>
      <c r="M281" s="114"/>
      <c r="N281" s="105">
        <f>依頼書!O300</f>
        <v>0</v>
      </c>
      <c r="O281" s="105">
        <f>依頼書!G300</f>
        <v>0</v>
      </c>
      <c r="P281" s="105">
        <f>依頼書!D300</f>
        <v>0</v>
      </c>
      <c r="Q281" s="105">
        <f>依頼書!F300</f>
        <v>0</v>
      </c>
      <c r="R281" s="114"/>
      <c r="S281" s="114"/>
      <c r="T281" s="114"/>
      <c r="U281" s="114"/>
    </row>
    <row r="282" spans="1:21">
      <c r="A282" s="115"/>
      <c r="B282" s="114"/>
      <c r="C282" s="116"/>
      <c r="D282" s="116"/>
      <c r="E282" s="116"/>
      <c r="F282" s="114"/>
      <c r="G282" s="114"/>
      <c r="H282" s="114"/>
      <c r="I282" s="106" t="str">
        <f>IF(依頼書!B301="","",依頼書!B301)</f>
        <v/>
      </c>
      <c r="J282" s="116"/>
      <c r="K282" s="112" t="str">
        <f t="shared" si="16"/>
        <v/>
      </c>
      <c r="L282" s="114"/>
      <c r="M282" s="114"/>
      <c r="N282" s="105">
        <f>依頼書!O301</f>
        <v>0</v>
      </c>
      <c r="O282" s="105">
        <f>依頼書!G301</f>
        <v>0</v>
      </c>
      <c r="P282" s="105">
        <f>依頼書!D301</f>
        <v>0</v>
      </c>
      <c r="Q282" s="105">
        <f>依頼書!F301</f>
        <v>0</v>
      </c>
      <c r="R282" s="114"/>
      <c r="S282" s="114"/>
      <c r="T282" s="114"/>
      <c r="U282" s="114"/>
    </row>
    <row r="283" spans="1:21">
      <c r="A283" s="115"/>
      <c r="B283" s="114"/>
      <c r="C283" s="116"/>
      <c r="D283" s="116"/>
      <c r="E283" s="116"/>
      <c r="F283" s="114"/>
      <c r="G283" s="114"/>
      <c r="H283" s="114"/>
      <c r="I283" s="106" t="str">
        <f>IF(依頼書!B302="","",依頼書!B302)</f>
        <v/>
      </c>
      <c r="J283" s="116"/>
      <c r="K283" s="112" t="str">
        <f t="shared" si="16"/>
        <v/>
      </c>
      <c r="L283" s="114"/>
      <c r="M283" s="114"/>
      <c r="N283" s="105">
        <f>依頼書!O302</f>
        <v>0</v>
      </c>
      <c r="O283" s="105">
        <f>依頼書!G302</f>
        <v>0</v>
      </c>
      <c r="P283" s="105">
        <f>依頼書!D302</f>
        <v>0</v>
      </c>
      <c r="Q283" s="105">
        <f>依頼書!F302</f>
        <v>0</v>
      </c>
      <c r="R283" s="114"/>
      <c r="S283" s="114"/>
      <c r="T283" s="114"/>
      <c r="U283" s="114"/>
    </row>
    <row r="284" spans="1:21">
      <c r="A284" s="115"/>
      <c r="B284" s="114"/>
      <c r="C284" s="116"/>
      <c r="D284" s="116"/>
      <c r="E284" s="116"/>
      <c r="F284" s="114"/>
      <c r="G284" s="114"/>
      <c r="H284" s="114"/>
      <c r="I284" s="106" t="str">
        <f>IF(依頼書!B303="","",依頼書!B303)</f>
        <v/>
      </c>
      <c r="J284" s="116"/>
      <c r="K284" s="112" t="str">
        <f t="shared" si="16"/>
        <v/>
      </c>
      <c r="L284" s="114"/>
      <c r="M284" s="114"/>
      <c r="N284" s="105">
        <f>依頼書!O303</f>
        <v>0</v>
      </c>
      <c r="O284" s="105">
        <f>依頼書!G303</f>
        <v>0</v>
      </c>
      <c r="P284" s="105">
        <f>依頼書!D303</f>
        <v>0</v>
      </c>
      <c r="Q284" s="105">
        <f>依頼書!F303</f>
        <v>0</v>
      </c>
      <c r="R284" s="114"/>
      <c r="S284" s="114"/>
      <c r="T284" s="114"/>
      <c r="U284" s="114"/>
    </row>
    <row r="285" spans="1:21">
      <c r="A285" s="115"/>
      <c r="B285" s="114"/>
      <c r="C285" s="116"/>
      <c r="D285" s="116"/>
      <c r="E285" s="116"/>
      <c r="F285" s="114"/>
      <c r="G285" s="114"/>
      <c r="H285" s="114"/>
      <c r="I285" s="106" t="str">
        <f>IF(依頼書!B304="","",依頼書!B304)</f>
        <v/>
      </c>
      <c r="J285" s="116"/>
      <c r="K285" s="112" t="str">
        <f t="shared" si="16"/>
        <v/>
      </c>
      <c r="L285" s="114"/>
      <c r="M285" s="114"/>
      <c r="N285" s="105">
        <f>依頼書!O304</f>
        <v>0</v>
      </c>
      <c r="O285" s="105">
        <f>依頼書!G304</f>
        <v>0</v>
      </c>
      <c r="P285" s="105">
        <f>依頼書!D304</f>
        <v>0</v>
      </c>
      <c r="Q285" s="105">
        <f>依頼書!F304</f>
        <v>0</v>
      </c>
      <c r="R285" s="114"/>
      <c r="S285" s="114"/>
      <c r="T285" s="114"/>
      <c r="U285" s="114"/>
    </row>
    <row r="286" spans="1:21">
      <c r="A286" s="115"/>
      <c r="B286" s="114"/>
      <c r="C286" s="116"/>
      <c r="D286" s="116"/>
      <c r="E286" s="116"/>
      <c r="F286" s="114"/>
      <c r="G286" s="114"/>
      <c r="H286" s="114"/>
      <c r="I286" s="106" t="str">
        <f>IF(依頼書!B305="","",依頼書!B305)</f>
        <v/>
      </c>
      <c r="J286" s="116"/>
      <c r="K286" s="112" t="str">
        <f t="shared" si="16"/>
        <v/>
      </c>
      <c r="L286" s="114"/>
      <c r="M286" s="114"/>
      <c r="N286" s="105">
        <f>依頼書!O305</f>
        <v>0</v>
      </c>
      <c r="O286" s="105">
        <f>依頼書!G305</f>
        <v>0</v>
      </c>
      <c r="P286" s="105">
        <f>依頼書!D305</f>
        <v>0</v>
      </c>
      <c r="Q286" s="105">
        <f>依頼書!F305</f>
        <v>0</v>
      </c>
      <c r="R286" s="114"/>
      <c r="S286" s="114"/>
      <c r="T286" s="114"/>
      <c r="U286" s="114"/>
    </row>
    <row r="287" spans="1:21">
      <c r="A287" s="115"/>
      <c r="B287" s="114"/>
      <c r="C287" s="116"/>
      <c r="D287" s="116"/>
      <c r="E287" s="116"/>
      <c r="F287" s="114"/>
      <c r="G287" s="114"/>
      <c r="H287" s="114"/>
      <c r="I287" s="106" t="str">
        <f>IF(依頼書!B306="","",依頼書!B306)</f>
        <v/>
      </c>
      <c r="J287" s="116"/>
      <c r="K287" s="112" t="str">
        <f t="shared" si="16"/>
        <v/>
      </c>
      <c r="L287" s="114"/>
      <c r="M287" s="114"/>
      <c r="N287" s="105">
        <f>依頼書!O306</f>
        <v>0</v>
      </c>
      <c r="O287" s="105">
        <f>依頼書!G306</f>
        <v>0</v>
      </c>
      <c r="P287" s="105">
        <f>依頼書!D306</f>
        <v>0</v>
      </c>
      <c r="Q287" s="105">
        <f>依頼書!F306</f>
        <v>0</v>
      </c>
      <c r="R287" s="114"/>
      <c r="S287" s="114"/>
      <c r="T287" s="114"/>
      <c r="U287" s="114"/>
    </row>
    <row r="288" spans="1:21">
      <c r="A288" s="115"/>
      <c r="B288" s="114"/>
      <c r="C288" s="116"/>
      <c r="D288" s="116"/>
      <c r="E288" s="116"/>
      <c r="F288" s="114"/>
      <c r="G288" s="114"/>
      <c r="H288" s="114"/>
      <c r="I288" s="106" t="str">
        <f>IF(依頼書!B307="","",依頼書!B307)</f>
        <v/>
      </c>
      <c r="J288" s="116"/>
      <c r="K288" s="112" t="str">
        <f t="shared" si="16"/>
        <v/>
      </c>
      <c r="L288" s="114"/>
      <c r="M288" s="114"/>
      <c r="N288" s="105">
        <f>依頼書!O307</f>
        <v>0</v>
      </c>
      <c r="O288" s="105">
        <f>依頼書!G307</f>
        <v>0</v>
      </c>
      <c r="P288" s="105">
        <f>依頼書!D307</f>
        <v>0</v>
      </c>
      <c r="Q288" s="105">
        <f>依頼書!F307</f>
        <v>0</v>
      </c>
      <c r="R288" s="114"/>
      <c r="S288" s="114"/>
      <c r="T288" s="114"/>
      <c r="U288" s="114"/>
    </row>
    <row r="289" spans="1:21">
      <c r="A289" s="115"/>
      <c r="B289" s="114"/>
      <c r="C289" s="116"/>
      <c r="D289" s="116"/>
      <c r="E289" s="116"/>
      <c r="F289" s="114"/>
      <c r="G289" s="114"/>
      <c r="H289" s="114"/>
      <c r="I289" s="106" t="str">
        <f>IF(依頼書!B308="","",依頼書!B308)</f>
        <v/>
      </c>
      <c r="J289" s="116"/>
      <c r="K289" s="112" t="str">
        <f t="shared" si="16"/>
        <v/>
      </c>
      <c r="L289" s="114"/>
      <c r="M289" s="114"/>
      <c r="N289" s="105">
        <f>依頼書!O308</f>
        <v>0</v>
      </c>
      <c r="O289" s="105">
        <f>依頼書!G308</f>
        <v>0</v>
      </c>
      <c r="P289" s="105">
        <f>依頼書!D308</f>
        <v>0</v>
      </c>
      <c r="Q289" s="105">
        <f>依頼書!F308</f>
        <v>0</v>
      </c>
      <c r="R289" s="114"/>
      <c r="S289" s="114"/>
      <c r="T289" s="114"/>
      <c r="U289" s="114"/>
    </row>
    <row r="290" spans="1:21">
      <c r="A290" s="115"/>
      <c r="B290" s="114"/>
      <c r="C290" s="116"/>
      <c r="D290" s="116"/>
      <c r="E290" s="116"/>
      <c r="F290" s="114"/>
      <c r="G290" s="114"/>
      <c r="H290" s="114"/>
      <c r="I290" s="106" t="str">
        <f>IF(依頼書!B309="","",依頼書!B309)</f>
        <v/>
      </c>
      <c r="J290" s="116"/>
      <c r="K290" s="112" t="str">
        <f t="shared" si="16"/>
        <v/>
      </c>
      <c r="L290" s="114"/>
      <c r="M290" s="114"/>
      <c r="N290" s="105">
        <f>依頼書!O309</f>
        <v>0</v>
      </c>
      <c r="O290" s="105">
        <f>依頼書!G309</f>
        <v>0</v>
      </c>
      <c r="P290" s="105">
        <f>依頼書!D309</f>
        <v>0</v>
      </c>
      <c r="Q290" s="105">
        <f>依頼書!F309</f>
        <v>0</v>
      </c>
      <c r="R290" s="114"/>
      <c r="S290" s="114"/>
      <c r="T290" s="114"/>
      <c r="U290" s="114"/>
    </row>
    <row r="291" spans="1:21">
      <c r="A291" s="115"/>
      <c r="B291" s="114"/>
      <c r="C291" s="116"/>
      <c r="D291" s="116"/>
      <c r="E291" s="116"/>
      <c r="F291" s="114"/>
      <c r="G291" s="114"/>
      <c r="H291" s="114"/>
      <c r="I291" s="106" t="str">
        <f>IF(依頼書!B310="","",依頼書!B310)</f>
        <v/>
      </c>
      <c r="J291" s="116"/>
      <c r="K291" s="112" t="str">
        <f t="shared" si="16"/>
        <v/>
      </c>
      <c r="L291" s="114"/>
      <c r="M291" s="114"/>
      <c r="N291" s="105">
        <f>依頼書!O310</f>
        <v>0</v>
      </c>
      <c r="O291" s="105">
        <f>依頼書!G310</f>
        <v>0</v>
      </c>
      <c r="P291" s="105">
        <f>依頼書!D310</f>
        <v>0</v>
      </c>
      <c r="Q291" s="105">
        <f>依頼書!F310</f>
        <v>0</v>
      </c>
      <c r="R291" s="114"/>
      <c r="S291" s="114"/>
      <c r="T291" s="114"/>
      <c r="U291" s="114"/>
    </row>
    <row r="292" spans="1:21">
      <c r="A292" s="115"/>
      <c r="B292" s="114"/>
      <c r="C292" s="116"/>
      <c r="D292" s="116"/>
      <c r="E292" s="116"/>
      <c r="F292" s="114"/>
      <c r="G292" s="114"/>
      <c r="H292" s="114"/>
      <c r="I292" s="106" t="str">
        <f>IF(依頼書!B311="","",依頼書!B311)</f>
        <v/>
      </c>
      <c r="J292" s="116"/>
      <c r="K292" s="112" t="str">
        <f t="shared" si="16"/>
        <v/>
      </c>
      <c r="L292" s="114"/>
      <c r="M292" s="114"/>
      <c r="N292" s="105">
        <f>依頼書!O311</f>
        <v>0</v>
      </c>
      <c r="O292" s="105">
        <f>依頼書!G311</f>
        <v>0</v>
      </c>
      <c r="P292" s="105">
        <f>依頼書!D311</f>
        <v>0</v>
      </c>
      <c r="Q292" s="105">
        <f>依頼書!F311</f>
        <v>0</v>
      </c>
      <c r="R292" s="114"/>
      <c r="S292" s="114"/>
      <c r="T292" s="114"/>
      <c r="U292" s="114"/>
    </row>
    <row r="293" spans="1:21">
      <c r="A293" s="115"/>
      <c r="B293" s="114"/>
      <c r="C293" s="116"/>
      <c r="D293" s="116"/>
      <c r="E293" s="116"/>
      <c r="F293" s="114"/>
      <c r="G293" s="114"/>
      <c r="H293" s="114"/>
      <c r="I293" s="106" t="str">
        <f>IF(依頼書!B312="","",依頼書!B312)</f>
        <v/>
      </c>
      <c r="J293" s="116"/>
      <c r="K293" s="112" t="str">
        <f t="shared" si="16"/>
        <v/>
      </c>
      <c r="L293" s="114"/>
      <c r="M293" s="114"/>
      <c r="N293" s="105">
        <f>依頼書!O312</f>
        <v>0</v>
      </c>
      <c r="O293" s="105">
        <f>依頼書!G312</f>
        <v>0</v>
      </c>
      <c r="P293" s="105">
        <f>依頼書!D312</f>
        <v>0</v>
      </c>
      <c r="Q293" s="105">
        <f>依頼書!F312</f>
        <v>0</v>
      </c>
      <c r="R293" s="114"/>
      <c r="S293" s="114"/>
      <c r="T293" s="114"/>
      <c r="U293" s="114"/>
    </row>
    <row r="294" spans="1:21">
      <c r="A294" s="115"/>
      <c r="B294" s="114"/>
      <c r="C294" s="116"/>
      <c r="D294" s="116"/>
      <c r="E294" s="116"/>
      <c r="F294" s="114"/>
      <c r="G294" s="114"/>
      <c r="H294" s="114"/>
      <c r="I294" s="106" t="str">
        <f>IF(依頼書!B313="","",依頼書!B313)</f>
        <v/>
      </c>
      <c r="J294" s="116"/>
      <c r="K294" s="112" t="str">
        <f t="shared" si="16"/>
        <v/>
      </c>
      <c r="L294" s="114"/>
      <c r="M294" s="114"/>
      <c r="N294" s="105">
        <f>依頼書!O313</f>
        <v>0</v>
      </c>
      <c r="O294" s="105">
        <f>依頼書!G313</f>
        <v>0</v>
      </c>
      <c r="P294" s="105">
        <f>依頼書!D313</f>
        <v>0</v>
      </c>
      <c r="Q294" s="105">
        <f>依頼書!F313</f>
        <v>0</v>
      </c>
      <c r="R294" s="114"/>
      <c r="S294" s="114"/>
      <c r="T294" s="114"/>
      <c r="U294" s="114"/>
    </row>
    <row r="295" spans="1:21">
      <c r="A295" s="115"/>
      <c r="B295" s="114"/>
      <c r="C295" s="116"/>
      <c r="D295" s="116"/>
      <c r="E295" s="116"/>
      <c r="F295" s="114"/>
      <c r="G295" s="114"/>
      <c r="H295" s="114"/>
      <c r="I295" s="106" t="str">
        <f>IF(依頼書!B314="","",依頼書!B314)</f>
        <v/>
      </c>
      <c r="J295" s="116"/>
      <c r="K295" s="112" t="str">
        <f t="shared" si="16"/>
        <v/>
      </c>
      <c r="L295" s="114"/>
      <c r="M295" s="114"/>
      <c r="N295" s="105">
        <f>依頼書!O314</f>
        <v>0</v>
      </c>
      <c r="O295" s="105">
        <f>依頼書!G314</f>
        <v>0</v>
      </c>
      <c r="P295" s="105">
        <f>依頼書!D314</f>
        <v>0</v>
      </c>
      <c r="Q295" s="105">
        <f>依頼書!F314</f>
        <v>0</v>
      </c>
      <c r="R295" s="114"/>
      <c r="S295" s="114"/>
      <c r="T295" s="114"/>
      <c r="U295" s="114"/>
    </row>
    <row r="296" spans="1:21">
      <c r="A296" s="115"/>
      <c r="B296" s="114"/>
      <c r="C296" s="116"/>
      <c r="D296" s="116"/>
      <c r="E296" s="116"/>
      <c r="F296" s="114"/>
      <c r="G296" s="114"/>
      <c r="H296" s="114"/>
      <c r="I296" s="106" t="str">
        <f>IF(依頼書!B315="","",依頼書!B315)</f>
        <v/>
      </c>
      <c r="J296" s="116"/>
      <c r="K296" s="112" t="str">
        <f t="shared" si="16"/>
        <v/>
      </c>
      <c r="L296" s="114"/>
      <c r="M296" s="114"/>
      <c r="N296" s="105">
        <f>依頼書!O315</f>
        <v>0</v>
      </c>
      <c r="O296" s="105">
        <f>依頼書!G315</f>
        <v>0</v>
      </c>
      <c r="P296" s="105">
        <f>依頼書!D315</f>
        <v>0</v>
      </c>
      <c r="Q296" s="105">
        <f>依頼書!F315</f>
        <v>0</v>
      </c>
      <c r="R296" s="114"/>
      <c r="S296" s="114"/>
      <c r="T296" s="114"/>
      <c r="U296" s="114"/>
    </row>
    <row r="297" spans="1:21">
      <c r="A297" s="115"/>
      <c r="B297" s="114"/>
      <c r="C297" s="116"/>
      <c r="D297" s="116"/>
      <c r="E297" s="116"/>
      <c r="F297" s="114"/>
      <c r="G297" s="114"/>
      <c r="H297" s="114"/>
      <c r="I297" s="106" t="str">
        <f>IF(依頼書!B316="","",依頼書!B316)</f>
        <v/>
      </c>
      <c r="J297" s="116"/>
      <c r="K297" s="112" t="str">
        <f t="shared" si="16"/>
        <v/>
      </c>
      <c r="L297" s="114"/>
      <c r="M297" s="114"/>
      <c r="N297" s="105">
        <f>依頼書!O316</f>
        <v>0</v>
      </c>
      <c r="O297" s="105">
        <f>依頼書!G316</f>
        <v>0</v>
      </c>
      <c r="P297" s="105">
        <f>依頼書!D316</f>
        <v>0</v>
      </c>
      <c r="Q297" s="105">
        <f>依頼書!F316</f>
        <v>0</v>
      </c>
      <c r="R297" s="114"/>
      <c r="S297" s="114"/>
      <c r="T297" s="114"/>
      <c r="U297" s="114"/>
    </row>
    <row r="298" spans="1:21">
      <c r="A298" s="115"/>
      <c r="B298" s="114"/>
      <c r="C298" s="116"/>
      <c r="D298" s="116"/>
      <c r="E298" s="116"/>
      <c r="F298" s="114"/>
      <c r="G298" s="114"/>
      <c r="H298" s="114"/>
      <c r="I298" s="106" t="str">
        <f>IF(依頼書!B317="","",依頼書!B317)</f>
        <v/>
      </c>
      <c r="J298" s="116"/>
      <c r="K298" s="112" t="str">
        <f t="shared" si="16"/>
        <v/>
      </c>
      <c r="L298" s="114"/>
      <c r="M298" s="114"/>
      <c r="N298" s="105">
        <f>依頼書!O317</f>
        <v>0</v>
      </c>
      <c r="O298" s="105">
        <f>依頼書!G317</f>
        <v>0</v>
      </c>
      <c r="P298" s="105">
        <f>依頼書!D317</f>
        <v>0</v>
      </c>
      <c r="Q298" s="105">
        <f>依頼書!F317</f>
        <v>0</v>
      </c>
      <c r="R298" s="114"/>
      <c r="S298" s="114"/>
      <c r="T298" s="114"/>
      <c r="U298" s="114"/>
    </row>
    <row r="299" spans="1:21">
      <c r="A299" s="115"/>
      <c r="B299" s="114"/>
      <c r="C299" s="116"/>
      <c r="D299" s="116"/>
      <c r="E299" s="116"/>
      <c r="F299" s="114"/>
      <c r="G299" s="114"/>
      <c r="H299" s="114"/>
      <c r="I299" s="106" t="str">
        <f>IF(依頼書!B318="","",依頼書!B318)</f>
        <v/>
      </c>
      <c r="J299" s="116"/>
      <c r="K299" s="112" t="str">
        <f t="shared" si="16"/>
        <v/>
      </c>
      <c r="L299" s="114"/>
      <c r="M299" s="114"/>
      <c r="N299" s="105">
        <f>依頼書!O318</f>
        <v>0</v>
      </c>
      <c r="O299" s="105">
        <f>依頼書!G318</f>
        <v>0</v>
      </c>
      <c r="P299" s="105">
        <f>依頼書!D318</f>
        <v>0</v>
      </c>
      <c r="Q299" s="105">
        <f>依頼書!F318</f>
        <v>0</v>
      </c>
      <c r="R299" s="114"/>
      <c r="S299" s="114"/>
      <c r="T299" s="114"/>
      <c r="U299" s="114"/>
    </row>
    <row r="300" spans="1:21">
      <c r="A300" s="115"/>
      <c r="B300" s="114"/>
      <c r="C300" s="116"/>
      <c r="D300" s="116"/>
      <c r="E300" s="116"/>
      <c r="F300" s="114"/>
      <c r="G300" s="114"/>
      <c r="H300" s="114"/>
      <c r="I300" s="106" t="str">
        <f>IF(依頼書!B319="","",依頼書!B319)</f>
        <v/>
      </c>
      <c r="J300" s="116"/>
      <c r="K300" s="112" t="str">
        <f t="shared" si="16"/>
        <v/>
      </c>
      <c r="L300" s="114"/>
      <c r="M300" s="114"/>
      <c r="N300" s="105">
        <f>依頼書!O319</f>
        <v>0</v>
      </c>
      <c r="O300" s="105">
        <f>依頼書!G319</f>
        <v>0</v>
      </c>
      <c r="P300" s="105">
        <f>依頼書!D319</f>
        <v>0</v>
      </c>
      <c r="Q300" s="105">
        <f>依頼書!F319</f>
        <v>0</v>
      </c>
      <c r="R300" s="114"/>
      <c r="S300" s="114"/>
      <c r="T300" s="114"/>
      <c r="U300" s="114"/>
    </row>
    <row r="301" spans="1:21">
      <c r="A301" s="115"/>
      <c r="B301" s="114"/>
      <c r="C301" s="116"/>
      <c r="D301" s="116"/>
      <c r="E301" s="116"/>
      <c r="F301" s="114"/>
      <c r="G301" s="114"/>
      <c r="H301" s="114"/>
      <c r="I301" s="106" t="str">
        <f>IF(依頼書!B320="","",依頼書!B320)</f>
        <v/>
      </c>
      <c r="J301" s="116"/>
      <c r="K301" s="112" t="str">
        <f t="shared" si="16"/>
        <v/>
      </c>
      <c r="L301" s="114"/>
      <c r="M301" s="114"/>
      <c r="N301" s="105">
        <f>依頼書!O320</f>
        <v>0</v>
      </c>
      <c r="O301" s="105">
        <f>依頼書!G320</f>
        <v>0</v>
      </c>
      <c r="P301" s="105">
        <f>依頼書!D320</f>
        <v>0</v>
      </c>
      <c r="Q301" s="105">
        <f>依頼書!F320</f>
        <v>0</v>
      </c>
      <c r="R301" s="114"/>
      <c r="S301" s="114"/>
      <c r="T301" s="114"/>
      <c r="U301" s="114"/>
    </row>
    <row r="302" spans="1:21">
      <c r="A302" s="115"/>
      <c r="B302" s="114"/>
      <c r="C302" s="116"/>
      <c r="D302" s="116"/>
      <c r="E302" s="116"/>
      <c r="F302" s="114"/>
      <c r="G302" s="114"/>
      <c r="H302" s="114"/>
      <c r="I302" s="106" t="str">
        <f>IF(依頼書!B321="","",依頼書!B321)</f>
        <v/>
      </c>
      <c r="J302" s="116"/>
      <c r="K302" s="112" t="str">
        <f t="shared" si="16"/>
        <v/>
      </c>
      <c r="L302" s="114"/>
      <c r="M302" s="114"/>
      <c r="N302" s="105">
        <f>依頼書!O321</f>
        <v>0</v>
      </c>
      <c r="O302" s="105">
        <f>依頼書!G321</f>
        <v>0</v>
      </c>
      <c r="P302" s="105">
        <f>依頼書!D321</f>
        <v>0</v>
      </c>
      <c r="Q302" s="105">
        <f>依頼書!F321</f>
        <v>0</v>
      </c>
      <c r="R302" s="114"/>
      <c r="S302" s="114"/>
      <c r="T302" s="114"/>
      <c r="U302" s="114"/>
    </row>
    <row r="303" spans="1:21">
      <c r="A303" s="115"/>
      <c r="B303" s="114"/>
      <c r="C303" s="116"/>
      <c r="D303" s="116"/>
      <c r="E303" s="116"/>
      <c r="F303" s="114"/>
      <c r="G303" s="114"/>
      <c r="H303" s="114"/>
      <c r="I303" s="106" t="str">
        <f>IF(依頼書!B322="","",依頼書!B322)</f>
        <v/>
      </c>
      <c r="J303" s="116"/>
      <c r="K303" s="112" t="str">
        <f t="shared" si="16"/>
        <v/>
      </c>
      <c r="L303" s="114"/>
      <c r="M303" s="114"/>
      <c r="N303" s="105">
        <f>依頼書!O322</f>
        <v>0</v>
      </c>
      <c r="O303" s="105">
        <f>依頼書!G322</f>
        <v>0</v>
      </c>
      <c r="P303" s="105">
        <f>依頼書!D322</f>
        <v>0</v>
      </c>
      <c r="Q303" s="105">
        <f>依頼書!F322</f>
        <v>0</v>
      </c>
      <c r="R303" s="114"/>
      <c r="S303" s="114"/>
      <c r="T303" s="114"/>
      <c r="U303" s="114"/>
    </row>
    <row r="304" spans="1:21">
      <c r="A304" s="115"/>
      <c r="B304" s="114"/>
      <c r="C304" s="116"/>
      <c r="D304" s="116"/>
      <c r="E304" s="116"/>
      <c r="F304" s="114"/>
      <c r="G304" s="114"/>
      <c r="H304" s="114"/>
      <c r="I304" s="106" t="str">
        <f>IF(依頼書!B323="","",依頼書!B323)</f>
        <v/>
      </c>
      <c r="J304" s="116"/>
      <c r="K304" s="112" t="str">
        <f t="shared" si="16"/>
        <v/>
      </c>
      <c r="L304" s="114"/>
      <c r="M304" s="114"/>
      <c r="N304" s="105">
        <f>依頼書!O323</f>
        <v>0</v>
      </c>
      <c r="O304" s="105">
        <f>依頼書!G323</f>
        <v>0</v>
      </c>
      <c r="P304" s="105">
        <f>依頼書!D323</f>
        <v>0</v>
      </c>
      <c r="Q304" s="105">
        <f>依頼書!F323</f>
        <v>0</v>
      </c>
      <c r="R304" s="114"/>
      <c r="S304" s="114"/>
      <c r="T304" s="114"/>
      <c r="U304" s="114"/>
    </row>
    <row r="305" spans="1:21">
      <c r="A305" s="115"/>
      <c r="B305" s="114"/>
      <c r="C305" s="116"/>
      <c r="D305" s="116"/>
      <c r="E305" s="116"/>
      <c r="F305" s="114"/>
      <c r="G305" s="114"/>
      <c r="H305" s="114"/>
      <c r="I305" s="106" t="str">
        <f>IF(依頼書!B324="","",依頼書!B324)</f>
        <v/>
      </c>
      <c r="J305" s="116"/>
      <c r="K305" s="112" t="str">
        <f t="shared" si="16"/>
        <v/>
      </c>
      <c r="L305" s="114"/>
      <c r="M305" s="114"/>
      <c r="N305" s="105">
        <f>依頼書!O324</f>
        <v>0</v>
      </c>
      <c r="O305" s="105">
        <f>依頼書!G324</f>
        <v>0</v>
      </c>
      <c r="P305" s="105">
        <f>依頼書!D324</f>
        <v>0</v>
      </c>
      <c r="Q305" s="105">
        <f>依頼書!F324</f>
        <v>0</v>
      </c>
      <c r="R305" s="114"/>
      <c r="S305" s="114"/>
      <c r="T305" s="114"/>
      <c r="U305" s="114"/>
    </row>
    <row r="306" spans="1:21">
      <c r="A306" s="115"/>
      <c r="B306" s="114"/>
      <c r="C306" s="116"/>
      <c r="D306" s="116"/>
      <c r="E306" s="116"/>
      <c r="F306" s="114"/>
      <c r="G306" s="114"/>
      <c r="H306" s="114"/>
      <c r="I306" s="106" t="str">
        <f>IF(依頼書!B325="","",依頼書!B325)</f>
        <v/>
      </c>
      <c r="J306" s="116"/>
      <c r="K306" s="112" t="str">
        <f t="shared" si="16"/>
        <v/>
      </c>
      <c r="L306" s="114"/>
      <c r="M306" s="114"/>
      <c r="N306" s="105">
        <f>依頼書!O325</f>
        <v>0</v>
      </c>
      <c r="O306" s="105">
        <f>依頼書!G325</f>
        <v>0</v>
      </c>
      <c r="P306" s="105">
        <f>依頼書!D325</f>
        <v>0</v>
      </c>
      <c r="Q306" s="105">
        <f>依頼書!F325</f>
        <v>0</v>
      </c>
      <c r="R306" s="114"/>
      <c r="S306" s="114"/>
      <c r="T306" s="114"/>
      <c r="U306" s="114"/>
    </row>
    <row r="307" spans="1:21">
      <c r="A307" s="115"/>
      <c r="B307" s="114"/>
      <c r="C307" s="116"/>
      <c r="D307" s="116"/>
      <c r="E307" s="116"/>
      <c r="F307" s="114"/>
      <c r="G307" s="114"/>
      <c r="H307" s="114"/>
      <c r="I307" s="106" t="str">
        <f>IF(依頼書!B326="","",依頼書!B326)</f>
        <v/>
      </c>
      <c r="J307" s="116"/>
      <c r="K307" s="112" t="str">
        <f t="shared" si="16"/>
        <v/>
      </c>
      <c r="L307" s="114"/>
      <c r="M307" s="114"/>
      <c r="N307" s="105">
        <f>依頼書!O326</f>
        <v>0</v>
      </c>
      <c r="O307" s="105">
        <f>依頼書!G326</f>
        <v>0</v>
      </c>
      <c r="P307" s="105">
        <f>依頼書!D326</f>
        <v>0</v>
      </c>
      <c r="Q307" s="105">
        <f>依頼書!F326</f>
        <v>0</v>
      </c>
      <c r="R307" s="114"/>
      <c r="S307" s="114"/>
      <c r="T307" s="114"/>
      <c r="U307" s="114"/>
    </row>
    <row r="308" spans="1:21">
      <c r="A308" s="115"/>
      <c r="B308" s="114"/>
      <c r="C308" s="116"/>
      <c r="D308" s="116"/>
      <c r="E308" s="116"/>
      <c r="F308" s="114"/>
      <c r="G308" s="114"/>
      <c r="H308" s="114"/>
      <c r="I308" s="106" t="str">
        <f>IF(依頼書!B327="","",依頼書!B327)</f>
        <v/>
      </c>
      <c r="J308" s="116"/>
      <c r="K308" s="112" t="str">
        <f t="shared" si="16"/>
        <v/>
      </c>
      <c r="L308" s="114"/>
      <c r="M308" s="114"/>
      <c r="N308" s="105">
        <f>依頼書!O327</f>
        <v>0</v>
      </c>
      <c r="O308" s="105">
        <f>依頼書!G327</f>
        <v>0</v>
      </c>
      <c r="P308" s="105">
        <f>依頼書!D327</f>
        <v>0</v>
      </c>
      <c r="Q308" s="105">
        <f>依頼書!F327</f>
        <v>0</v>
      </c>
      <c r="R308" s="114"/>
      <c r="S308" s="114"/>
      <c r="T308" s="114"/>
      <c r="U308" s="114"/>
    </row>
    <row r="309" spans="1:21">
      <c r="A309" s="115"/>
      <c r="B309" s="114"/>
      <c r="C309" s="116"/>
      <c r="D309" s="116"/>
      <c r="E309" s="116"/>
      <c r="F309" s="114"/>
      <c r="G309" s="114"/>
      <c r="H309" s="114"/>
      <c r="I309" s="106" t="str">
        <f>IF(依頼書!B328="","",依頼書!B328)</f>
        <v/>
      </c>
      <c r="J309" s="116"/>
      <c r="K309" s="112" t="str">
        <f t="shared" si="16"/>
        <v/>
      </c>
      <c r="L309" s="114"/>
      <c r="M309" s="114"/>
      <c r="N309" s="105">
        <f>依頼書!O328</f>
        <v>0</v>
      </c>
      <c r="O309" s="105">
        <f>依頼書!G328</f>
        <v>0</v>
      </c>
      <c r="P309" s="105">
        <f>依頼書!D328</f>
        <v>0</v>
      </c>
      <c r="Q309" s="105">
        <f>依頼書!F328</f>
        <v>0</v>
      </c>
      <c r="R309" s="114"/>
      <c r="S309" s="114"/>
      <c r="T309" s="114"/>
      <c r="U309" s="114"/>
    </row>
    <row r="310" spans="1:21">
      <c r="A310" s="115"/>
      <c r="B310" s="114"/>
      <c r="C310" s="116"/>
      <c r="D310" s="116"/>
      <c r="E310" s="116"/>
      <c r="F310" s="114"/>
      <c r="G310" s="114"/>
      <c r="H310" s="114"/>
      <c r="I310" s="106" t="str">
        <f>IF(依頼書!B329="","",依頼書!B329)</f>
        <v/>
      </c>
      <c r="J310" s="116"/>
      <c r="K310" s="112" t="str">
        <f t="shared" si="16"/>
        <v/>
      </c>
      <c r="L310" s="114"/>
      <c r="M310" s="114"/>
      <c r="N310" s="105">
        <f>依頼書!O329</f>
        <v>0</v>
      </c>
      <c r="O310" s="105">
        <f>依頼書!G329</f>
        <v>0</v>
      </c>
      <c r="P310" s="105">
        <f>依頼書!D329</f>
        <v>0</v>
      </c>
      <c r="Q310" s="105">
        <f>依頼書!F329</f>
        <v>0</v>
      </c>
      <c r="R310" s="114"/>
      <c r="S310" s="114"/>
      <c r="T310" s="114"/>
      <c r="U310" s="114"/>
    </row>
    <row r="311" spans="1:21">
      <c r="A311" s="115"/>
      <c r="B311" s="114"/>
      <c r="C311" s="116"/>
      <c r="D311" s="116"/>
      <c r="E311" s="116"/>
      <c r="F311" s="114"/>
      <c r="G311" s="114"/>
      <c r="H311" s="114"/>
      <c r="I311" s="106" t="str">
        <f>IF(依頼書!B330="","",依頼書!B330)</f>
        <v/>
      </c>
      <c r="J311" s="116"/>
      <c r="K311" s="112" t="str">
        <f t="shared" si="16"/>
        <v/>
      </c>
      <c r="L311" s="114"/>
      <c r="M311" s="114"/>
      <c r="N311" s="105">
        <f>依頼書!O330</f>
        <v>0</v>
      </c>
      <c r="O311" s="105">
        <f>依頼書!G330</f>
        <v>0</v>
      </c>
      <c r="P311" s="105">
        <f>依頼書!D330</f>
        <v>0</v>
      </c>
      <c r="Q311" s="105">
        <f>依頼書!F330</f>
        <v>0</v>
      </c>
      <c r="R311" s="114"/>
      <c r="S311" s="114"/>
      <c r="T311" s="114"/>
      <c r="U311" s="114"/>
    </row>
    <row r="312" spans="1:21">
      <c r="A312" s="115"/>
      <c r="B312" s="114"/>
      <c r="C312" s="116"/>
      <c r="D312" s="116"/>
      <c r="E312" s="116"/>
      <c r="F312" s="114"/>
      <c r="G312" s="114"/>
      <c r="H312" s="114"/>
      <c r="I312" s="106" t="str">
        <f>IF(依頼書!B331="","",依頼書!B331)</f>
        <v/>
      </c>
      <c r="J312" s="116"/>
      <c r="K312" s="112" t="str">
        <f t="shared" si="16"/>
        <v/>
      </c>
      <c r="L312" s="114"/>
      <c r="M312" s="114"/>
      <c r="N312" s="105">
        <f>依頼書!O331</f>
        <v>0</v>
      </c>
      <c r="O312" s="105">
        <f>依頼書!G331</f>
        <v>0</v>
      </c>
      <c r="P312" s="105">
        <f>依頼書!D331</f>
        <v>0</v>
      </c>
      <c r="Q312" s="105">
        <f>依頼書!F331</f>
        <v>0</v>
      </c>
      <c r="R312" s="114"/>
      <c r="S312" s="114"/>
      <c r="T312" s="114"/>
      <c r="U312" s="114"/>
    </row>
    <row r="313" spans="1:21">
      <c r="A313" s="115"/>
      <c r="B313" s="114"/>
      <c r="C313" s="116"/>
      <c r="D313" s="116"/>
      <c r="E313" s="116"/>
      <c r="F313" s="114"/>
      <c r="G313" s="114"/>
      <c r="H313" s="114"/>
      <c r="I313" s="106" t="str">
        <f>IF(依頼書!B332="","",依頼書!B332)</f>
        <v/>
      </c>
      <c r="J313" s="116"/>
      <c r="K313" s="112" t="str">
        <f t="shared" si="16"/>
        <v/>
      </c>
      <c r="L313" s="114"/>
      <c r="M313" s="114"/>
      <c r="N313" s="105">
        <f>依頼書!O332</f>
        <v>0</v>
      </c>
      <c r="O313" s="105">
        <f>依頼書!G332</f>
        <v>0</v>
      </c>
      <c r="P313" s="105">
        <f>依頼書!D332</f>
        <v>0</v>
      </c>
      <c r="Q313" s="105">
        <f>依頼書!F332</f>
        <v>0</v>
      </c>
      <c r="R313" s="114"/>
      <c r="S313" s="114"/>
      <c r="T313" s="114"/>
      <c r="U313" s="114"/>
    </row>
    <row r="314" spans="1:21">
      <c r="A314" s="115"/>
      <c r="B314" s="114"/>
      <c r="C314" s="116"/>
      <c r="D314" s="116"/>
      <c r="E314" s="116"/>
      <c r="F314" s="114"/>
      <c r="G314" s="114"/>
      <c r="H314" s="114"/>
      <c r="I314" s="106" t="str">
        <f>IF(依頼書!B333="","",依頼書!B333)</f>
        <v/>
      </c>
      <c r="J314" s="116"/>
      <c r="K314" s="112" t="str">
        <f t="shared" si="16"/>
        <v/>
      </c>
      <c r="L314" s="114"/>
      <c r="M314" s="114"/>
      <c r="N314" s="105">
        <f>依頼書!O333</f>
        <v>0</v>
      </c>
      <c r="O314" s="105">
        <f>依頼書!G333</f>
        <v>0</v>
      </c>
      <c r="P314" s="105">
        <f>依頼書!D333</f>
        <v>0</v>
      </c>
      <c r="Q314" s="105">
        <f>依頼書!F333</f>
        <v>0</v>
      </c>
      <c r="R314" s="114"/>
      <c r="S314" s="114"/>
      <c r="T314" s="114"/>
      <c r="U314" s="114"/>
    </row>
    <row r="315" spans="1:21">
      <c r="A315" s="115"/>
      <c r="B315" s="114"/>
      <c r="C315" s="116"/>
      <c r="D315" s="116"/>
      <c r="E315" s="116"/>
      <c r="F315" s="114"/>
      <c r="G315" s="114"/>
      <c r="H315" s="114"/>
      <c r="I315" s="106" t="str">
        <f>IF(依頼書!B334="","",依頼書!B334)</f>
        <v/>
      </c>
      <c r="J315" s="116"/>
      <c r="K315" s="112" t="str">
        <f t="shared" si="16"/>
        <v/>
      </c>
      <c r="L315" s="114"/>
      <c r="M315" s="114"/>
      <c r="N315" s="105">
        <f>依頼書!O334</f>
        <v>0</v>
      </c>
      <c r="O315" s="105">
        <f>依頼書!G334</f>
        <v>0</v>
      </c>
      <c r="P315" s="105">
        <f>依頼書!D334</f>
        <v>0</v>
      </c>
      <c r="Q315" s="105">
        <f>依頼書!F334</f>
        <v>0</v>
      </c>
      <c r="R315" s="114"/>
      <c r="S315" s="114"/>
      <c r="T315" s="114"/>
      <c r="U315" s="114"/>
    </row>
    <row r="316" spans="1:21">
      <c r="A316" s="115"/>
      <c r="B316" s="114"/>
      <c r="C316" s="116"/>
      <c r="D316" s="116"/>
      <c r="E316" s="116"/>
      <c r="F316" s="114"/>
      <c r="G316" s="114"/>
      <c r="H316" s="114"/>
      <c r="I316" s="106" t="str">
        <f>IF(依頼書!B335="","",依頼書!B335)</f>
        <v/>
      </c>
      <c r="J316" s="116"/>
      <c r="K316" s="112" t="str">
        <f t="shared" si="16"/>
        <v/>
      </c>
      <c r="L316" s="114"/>
      <c r="M316" s="114"/>
      <c r="N316" s="105">
        <f>依頼書!O335</f>
        <v>0</v>
      </c>
      <c r="O316" s="105">
        <f>依頼書!G335</f>
        <v>0</v>
      </c>
      <c r="P316" s="105">
        <f>依頼書!D335</f>
        <v>0</v>
      </c>
      <c r="Q316" s="105">
        <f>依頼書!F335</f>
        <v>0</v>
      </c>
      <c r="R316" s="114"/>
      <c r="S316" s="114"/>
      <c r="T316" s="114"/>
      <c r="U316" s="114"/>
    </row>
    <row r="317" spans="1:21">
      <c r="A317" s="115"/>
      <c r="B317" s="114"/>
      <c r="C317" s="116"/>
      <c r="D317" s="116"/>
      <c r="E317" s="116"/>
      <c r="F317" s="114"/>
      <c r="G317" s="114"/>
      <c r="H317" s="114"/>
      <c r="I317" s="106" t="str">
        <f>IF(依頼書!B336="","",依頼書!B336)</f>
        <v/>
      </c>
      <c r="J317" s="116"/>
      <c r="K317" s="112" t="str">
        <f t="shared" si="16"/>
        <v/>
      </c>
      <c r="L317" s="114"/>
      <c r="M317" s="114"/>
      <c r="N317" s="105">
        <f>依頼書!O336</f>
        <v>0</v>
      </c>
      <c r="O317" s="105">
        <f>依頼書!G336</f>
        <v>0</v>
      </c>
      <c r="P317" s="105">
        <f>依頼書!D336</f>
        <v>0</v>
      </c>
      <c r="Q317" s="105">
        <f>依頼書!F336</f>
        <v>0</v>
      </c>
      <c r="R317" s="114"/>
      <c r="S317" s="114"/>
      <c r="T317" s="114"/>
      <c r="U317" s="114"/>
    </row>
    <row r="318" spans="1:21">
      <c r="A318" s="115"/>
      <c r="B318" s="114"/>
      <c r="C318" s="116"/>
      <c r="D318" s="116"/>
      <c r="E318" s="116"/>
      <c r="F318" s="114"/>
      <c r="G318" s="114"/>
      <c r="H318" s="114"/>
      <c r="I318" s="106" t="str">
        <f>IF(依頼書!B337="","",依頼書!B337)</f>
        <v/>
      </c>
      <c r="J318" s="116"/>
      <c r="K318" s="112" t="str">
        <f t="shared" si="16"/>
        <v/>
      </c>
      <c r="L318" s="114"/>
      <c r="M318" s="114"/>
      <c r="N318" s="105">
        <f>依頼書!O337</f>
        <v>0</v>
      </c>
      <c r="O318" s="105">
        <f>依頼書!G337</f>
        <v>0</v>
      </c>
      <c r="P318" s="105">
        <f>依頼書!D337</f>
        <v>0</v>
      </c>
      <c r="Q318" s="105">
        <f>依頼書!F337</f>
        <v>0</v>
      </c>
      <c r="R318" s="114"/>
      <c r="S318" s="114"/>
      <c r="T318" s="114"/>
      <c r="U318" s="114"/>
    </row>
    <row r="319" spans="1:21">
      <c r="A319" s="115"/>
      <c r="B319" s="114"/>
      <c r="C319" s="116"/>
      <c r="D319" s="116"/>
      <c r="E319" s="116"/>
      <c r="F319" s="114"/>
      <c r="G319" s="114"/>
      <c r="H319" s="114"/>
      <c r="I319" s="106" t="str">
        <f>IF(依頼書!B338="","",依頼書!B338)</f>
        <v/>
      </c>
      <c r="J319" s="116"/>
      <c r="K319" s="112" t="str">
        <f t="shared" si="16"/>
        <v/>
      </c>
      <c r="L319" s="114"/>
      <c r="M319" s="114"/>
      <c r="N319" s="105">
        <f>依頼書!O338</f>
        <v>0</v>
      </c>
      <c r="O319" s="105">
        <f>依頼書!G338</f>
        <v>0</v>
      </c>
      <c r="P319" s="105">
        <f>依頼書!D338</f>
        <v>0</v>
      </c>
      <c r="Q319" s="105">
        <f>依頼書!F338</f>
        <v>0</v>
      </c>
      <c r="R319" s="114"/>
      <c r="S319" s="114"/>
      <c r="T319" s="114"/>
      <c r="U319" s="114"/>
    </row>
    <row r="320" spans="1:21">
      <c r="A320" s="115"/>
      <c r="B320" s="114"/>
      <c r="C320" s="116"/>
      <c r="D320" s="116"/>
      <c r="E320" s="116"/>
      <c r="F320" s="114"/>
      <c r="G320" s="114"/>
      <c r="H320" s="114"/>
      <c r="I320" s="106" t="str">
        <f>IF(依頼書!B339="","",依頼書!B339)</f>
        <v/>
      </c>
      <c r="J320" s="116"/>
      <c r="K320" s="112" t="str">
        <f t="shared" si="16"/>
        <v/>
      </c>
      <c r="L320" s="114"/>
      <c r="M320" s="114"/>
      <c r="N320" s="105">
        <f>依頼書!O339</f>
        <v>0</v>
      </c>
      <c r="O320" s="105">
        <f>依頼書!G339</f>
        <v>0</v>
      </c>
      <c r="P320" s="105">
        <f>依頼書!D339</f>
        <v>0</v>
      </c>
      <c r="Q320" s="105">
        <f>依頼書!F339</f>
        <v>0</v>
      </c>
      <c r="R320" s="114"/>
      <c r="S320" s="114"/>
      <c r="T320" s="114"/>
      <c r="U320" s="114"/>
    </row>
    <row r="321" spans="1:21">
      <c r="A321" s="115"/>
      <c r="B321" s="114"/>
      <c r="C321" s="116"/>
      <c r="D321" s="116"/>
      <c r="E321" s="116"/>
      <c r="F321" s="114"/>
      <c r="G321" s="114"/>
      <c r="H321" s="114"/>
      <c r="I321" s="106" t="str">
        <f>IF(依頼書!B340="","",依頼書!B340)</f>
        <v/>
      </c>
      <c r="J321" s="116"/>
      <c r="K321" s="112" t="str">
        <f t="shared" si="16"/>
        <v/>
      </c>
      <c r="L321" s="114"/>
      <c r="M321" s="114"/>
      <c r="N321" s="105">
        <f>依頼書!O340</f>
        <v>0</v>
      </c>
      <c r="O321" s="105">
        <f>依頼書!G340</f>
        <v>0</v>
      </c>
      <c r="P321" s="105">
        <f>依頼書!D340</f>
        <v>0</v>
      </c>
      <c r="Q321" s="105">
        <f>依頼書!F340</f>
        <v>0</v>
      </c>
      <c r="R321" s="114"/>
      <c r="S321" s="114"/>
      <c r="T321" s="114"/>
      <c r="U321" s="114"/>
    </row>
    <row r="322" spans="1:21">
      <c r="A322" s="115"/>
      <c r="B322" s="114"/>
      <c r="C322" s="116"/>
      <c r="D322" s="116"/>
      <c r="E322" s="116"/>
      <c r="F322" s="114"/>
      <c r="G322" s="114"/>
      <c r="H322" s="114"/>
      <c r="I322" s="106" t="str">
        <f>IF(依頼書!B341="","",依頼書!B341)</f>
        <v/>
      </c>
      <c r="J322" s="116"/>
      <c r="K322" s="112" t="str">
        <f t="shared" si="16"/>
        <v/>
      </c>
      <c r="L322" s="114"/>
      <c r="M322" s="114"/>
      <c r="N322" s="105">
        <f>依頼書!O341</f>
        <v>0</v>
      </c>
      <c r="O322" s="105">
        <f>依頼書!G341</f>
        <v>0</v>
      </c>
      <c r="P322" s="105">
        <f>依頼書!D341</f>
        <v>0</v>
      </c>
      <c r="Q322" s="105">
        <f>依頼書!F341</f>
        <v>0</v>
      </c>
      <c r="R322" s="114"/>
      <c r="S322" s="114"/>
      <c r="T322" s="114"/>
      <c r="U322" s="114"/>
    </row>
    <row r="323" spans="1:21">
      <c r="A323" s="115"/>
      <c r="B323" s="114"/>
      <c r="C323" s="116"/>
      <c r="D323" s="116"/>
      <c r="E323" s="116"/>
      <c r="F323" s="114"/>
      <c r="G323" s="114"/>
      <c r="H323" s="114"/>
      <c r="I323" s="106" t="str">
        <f>IF(依頼書!B342="","",依頼書!B342)</f>
        <v/>
      </c>
      <c r="J323" s="116"/>
      <c r="K323" s="112" t="str">
        <f t="shared" si="16"/>
        <v/>
      </c>
      <c r="L323" s="114"/>
      <c r="M323" s="114"/>
      <c r="N323" s="105">
        <f>依頼書!O342</f>
        <v>0</v>
      </c>
      <c r="O323" s="105">
        <f>依頼書!G342</f>
        <v>0</v>
      </c>
      <c r="P323" s="105">
        <f>依頼書!D342</f>
        <v>0</v>
      </c>
      <c r="Q323" s="105">
        <f>依頼書!F342</f>
        <v>0</v>
      </c>
      <c r="R323" s="114"/>
      <c r="S323" s="114"/>
      <c r="T323" s="114"/>
      <c r="U323" s="114"/>
    </row>
    <row r="324" spans="1:21">
      <c r="A324" s="115"/>
      <c r="B324" s="114"/>
      <c r="C324" s="116"/>
      <c r="D324" s="116"/>
      <c r="E324" s="116"/>
      <c r="F324" s="114"/>
      <c r="G324" s="114"/>
      <c r="H324" s="114"/>
      <c r="I324" s="106" t="str">
        <f>IF(依頼書!B343="","",依頼書!B343)</f>
        <v/>
      </c>
      <c r="J324" s="116"/>
      <c r="K324" s="112" t="str">
        <f t="shared" si="16"/>
        <v/>
      </c>
      <c r="L324" s="114"/>
      <c r="M324" s="114"/>
      <c r="N324" s="105">
        <f>依頼書!O343</f>
        <v>0</v>
      </c>
      <c r="O324" s="105">
        <f>依頼書!G343</f>
        <v>0</v>
      </c>
      <c r="P324" s="105">
        <f>依頼書!D343</f>
        <v>0</v>
      </c>
      <c r="Q324" s="105">
        <f>依頼書!F343</f>
        <v>0</v>
      </c>
      <c r="R324" s="114"/>
      <c r="S324" s="114"/>
      <c r="T324" s="114"/>
      <c r="U324" s="114"/>
    </row>
    <row r="325" spans="1:21">
      <c r="A325" s="115"/>
      <c r="B325" s="114"/>
      <c r="C325" s="116"/>
      <c r="D325" s="116"/>
      <c r="E325" s="116"/>
      <c r="F325" s="114"/>
      <c r="G325" s="114"/>
      <c r="H325" s="114"/>
      <c r="I325" s="106" t="str">
        <f>IF(依頼書!B344="","",依頼書!B344)</f>
        <v/>
      </c>
      <c r="J325" s="116"/>
      <c r="K325" s="112" t="str">
        <f t="shared" si="16"/>
        <v/>
      </c>
      <c r="L325" s="114"/>
      <c r="M325" s="114"/>
      <c r="N325" s="105">
        <f>依頼書!O344</f>
        <v>0</v>
      </c>
      <c r="O325" s="105">
        <f>依頼書!G344</f>
        <v>0</v>
      </c>
      <c r="P325" s="105">
        <f>依頼書!D344</f>
        <v>0</v>
      </c>
      <c r="Q325" s="105">
        <f>依頼書!F344</f>
        <v>0</v>
      </c>
      <c r="R325" s="114"/>
      <c r="S325" s="114"/>
      <c r="T325" s="114"/>
      <c r="U325" s="114"/>
    </row>
    <row r="326" spans="1:21">
      <c r="A326" s="115"/>
      <c r="B326" s="114"/>
      <c r="C326" s="116"/>
      <c r="D326" s="116"/>
      <c r="E326" s="116"/>
      <c r="F326" s="114"/>
      <c r="G326" s="114"/>
      <c r="H326" s="114"/>
      <c r="I326" s="106" t="str">
        <f>IF(依頼書!B345="","",依頼書!B345)</f>
        <v/>
      </c>
      <c r="J326" s="116"/>
      <c r="K326" s="112" t="str">
        <f t="shared" si="16"/>
        <v/>
      </c>
      <c r="L326" s="114"/>
      <c r="M326" s="114"/>
      <c r="N326" s="105">
        <f>依頼書!O345</f>
        <v>0</v>
      </c>
      <c r="O326" s="105">
        <f>依頼書!G345</f>
        <v>0</v>
      </c>
      <c r="P326" s="105">
        <f>依頼書!D345</f>
        <v>0</v>
      </c>
      <c r="Q326" s="105">
        <f>依頼書!F345</f>
        <v>0</v>
      </c>
      <c r="R326" s="114"/>
      <c r="S326" s="114"/>
      <c r="T326" s="114"/>
      <c r="U326" s="114"/>
    </row>
    <row r="327" spans="1:21">
      <c r="A327" s="115"/>
      <c r="B327" s="114"/>
      <c r="C327" s="116"/>
      <c r="D327" s="116"/>
      <c r="E327" s="116"/>
      <c r="F327" s="114"/>
      <c r="G327" s="114"/>
      <c r="H327" s="114"/>
      <c r="I327" s="106" t="str">
        <f>IF(依頼書!B346="","",依頼書!B346)</f>
        <v/>
      </c>
      <c r="J327" s="116"/>
      <c r="K327" s="112" t="str">
        <f t="shared" si="16"/>
        <v/>
      </c>
      <c r="L327" s="114"/>
      <c r="M327" s="114"/>
      <c r="N327" s="105">
        <f>依頼書!O346</f>
        <v>0</v>
      </c>
      <c r="O327" s="105">
        <f>依頼書!G346</f>
        <v>0</v>
      </c>
      <c r="P327" s="105">
        <f>依頼書!D346</f>
        <v>0</v>
      </c>
      <c r="Q327" s="105">
        <f>依頼書!F346</f>
        <v>0</v>
      </c>
      <c r="R327" s="114"/>
      <c r="S327" s="114"/>
      <c r="T327" s="114"/>
      <c r="U327" s="114"/>
    </row>
    <row r="328" spans="1:21">
      <c r="A328" s="115"/>
      <c r="B328" s="114"/>
      <c r="C328" s="116"/>
      <c r="D328" s="116"/>
      <c r="E328" s="116"/>
      <c r="F328" s="114"/>
      <c r="G328" s="114"/>
      <c r="H328" s="114"/>
      <c r="I328" s="106" t="str">
        <f>IF(依頼書!B347="","",依頼書!B347)</f>
        <v/>
      </c>
      <c r="J328" s="116"/>
      <c r="K328" s="112" t="str">
        <f t="shared" si="16"/>
        <v/>
      </c>
      <c r="L328" s="114"/>
      <c r="M328" s="114"/>
      <c r="N328" s="105">
        <f>依頼書!O347</f>
        <v>0</v>
      </c>
      <c r="O328" s="105">
        <f>依頼書!G347</f>
        <v>0</v>
      </c>
      <c r="P328" s="105">
        <f>依頼書!D347</f>
        <v>0</v>
      </c>
      <c r="Q328" s="105">
        <f>依頼書!F347</f>
        <v>0</v>
      </c>
      <c r="R328" s="114"/>
      <c r="S328" s="114"/>
      <c r="T328" s="114"/>
      <c r="U328" s="114"/>
    </row>
    <row r="329" spans="1:21">
      <c r="A329" s="115"/>
      <c r="B329" s="114"/>
      <c r="C329" s="116"/>
      <c r="D329" s="116"/>
      <c r="E329" s="116"/>
      <c r="F329" s="114"/>
      <c r="G329" s="114"/>
      <c r="H329" s="114"/>
      <c r="I329" s="106" t="str">
        <f>IF(依頼書!B348="","",依頼書!B348)</f>
        <v/>
      </c>
      <c r="J329" s="116"/>
      <c r="K329" s="112" t="str">
        <f t="shared" ref="K329:K346" si="17">IF(O329=0,"",$K$7)</f>
        <v/>
      </c>
      <c r="L329" s="114"/>
      <c r="M329" s="114"/>
      <c r="N329" s="105">
        <f>依頼書!O348</f>
        <v>0</v>
      </c>
      <c r="O329" s="105">
        <f>依頼書!G348</f>
        <v>0</v>
      </c>
      <c r="P329" s="105">
        <f>依頼書!D348</f>
        <v>0</v>
      </c>
      <c r="Q329" s="105">
        <f>依頼書!F348</f>
        <v>0</v>
      </c>
      <c r="R329" s="114"/>
      <c r="S329" s="114"/>
      <c r="T329" s="114"/>
      <c r="U329" s="114"/>
    </row>
    <row r="330" spans="1:21">
      <c r="A330" s="115"/>
      <c r="B330" s="114"/>
      <c r="C330" s="116"/>
      <c r="D330" s="116"/>
      <c r="E330" s="116"/>
      <c r="F330" s="114"/>
      <c r="G330" s="114"/>
      <c r="H330" s="114"/>
      <c r="I330" s="106" t="str">
        <f>IF(依頼書!B349="","",依頼書!B349)</f>
        <v/>
      </c>
      <c r="J330" s="116"/>
      <c r="K330" s="112" t="str">
        <f t="shared" si="17"/>
        <v/>
      </c>
      <c r="L330" s="114"/>
      <c r="M330" s="114"/>
      <c r="N330" s="105">
        <f>依頼書!O349</f>
        <v>0</v>
      </c>
      <c r="O330" s="105">
        <f>依頼書!G349</f>
        <v>0</v>
      </c>
      <c r="P330" s="105">
        <f>依頼書!D349</f>
        <v>0</v>
      </c>
      <c r="Q330" s="105">
        <f>依頼書!F349</f>
        <v>0</v>
      </c>
      <c r="R330" s="114"/>
      <c r="S330" s="114"/>
      <c r="T330" s="114"/>
      <c r="U330" s="114"/>
    </row>
    <row r="331" spans="1:21">
      <c r="A331" s="115"/>
      <c r="B331" s="114"/>
      <c r="C331" s="116"/>
      <c r="D331" s="116"/>
      <c r="E331" s="116"/>
      <c r="F331" s="114"/>
      <c r="G331" s="114"/>
      <c r="H331" s="114"/>
      <c r="I331" s="106" t="str">
        <f>IF(依頼書!B350="","",依頼書!B350)</f>
        <v/>
      </c>
      <c r="J331" s="116"/>
      <c r="K331" s="112" t="str">
        <f t="shared" si="17"/>
        <v/>
      </c>
      <c r="L331" s="114"/>
      <c r="M331" s="114"/>
      <c r="N331" s="105">
        <f>依頼書!O350</f>
        <v>0</v>
      </c>
      <c r="O331" s="105">
        <f>依頼書!G350</f>
        <v>0</v>
      </c>
      <c r="P331" s="105">
        <f>依頼書!D350</f>
        <v>0</v>
      </c>
      <c r="Q331" s="105">
        <f>依頼書!F350</f>
        <v>0</v>
      </c>
      <c r="R331" s="114"/>
      <c r="S331" s="114"/>
      <c r="T331" s="114"/>
      <c r="U331" s="114"/>
    </row>
    <row r="332" spans="1:21">
      <c r="A332" s="115"/>
      <c r="B332" s="114"/>
      <c r="C332" s="116"/>
      <c r="D332" s="116"/>
      <c r="E332" s="116"/>
      <c r="F332" s="114"/>
      <c r="G332" s="114"/>
      <c r="H332" s="114"/>
      <c r="I332" s="106" t="str">
        <f>IF(依頼書!B351="","",依頼書!B351)</f>
        <v/>
      </c>
      <c r="J332" s="116"/>
      <c r="K332" s="112" t="str">
        <f t="shared" si="17"/>
        <v/>
      </c>
      <c r="L332" s="114"/>
      <c r="M332" s="114"/>
      <c r="N332" s="105">
        <f>依頼書!O351</f>
        <v>0</v>
      </c>
      <c r="O332" s="105">
        <f>依頼書!G351</f>
        <v>0</v>
      </c>
      <c r="P332" s="105">
        <f>依頼書!D351</f>
        <v>0</v>
      </c>
      <c r="Q332" s="105">
        <f>依頼書!F351</f>
        <v>0</v>
      </c>
      <c r="R332" s="114"/>
      <c r="S332" s="114"/>
      <c r="T332" s="114"/>
      <c r="U332" s="114"/>
    </row>
    <row r="333" spans="1:21">
      <c r="A333" s="115"/>
      <c r="B333" s="114"/>
      <c r="C333" s="116"/>
      <c r="D333" s="116"/>
      <c r="E333" s="116"/>
      <c r="F333" s="114"/>
      <c r="G333" s="114"/>
      <c r="H333" s="114"/>
      <c r="I333" s="106" t="str">
        <f>IF(依頼書!B352="","",依頼書!B352)</f>
        <v/>
      </c>
      <c r="J333" s="116"/>
      <c r="K333" s="112" t="str">
        <f t="shared" si="17"/>
        <v/>
      </c>
      <c r="L333" s="114"/>
      <c r="M333" s="114"/>
      <c r="N333" s="105">
        <f>依頼書!O352</f>
        <v>0</v>
      </c>
      <c r="O333" s="105">
        <f>依頼書!G352</f>
        <v>0</v>
      </c>
      <c r="P333" s="105">
        <f>依頼書!D352</f>
        <v>0</v>
      </c>
      <c r="Q333" s="105">
        <f>依頼書!F352</f>
        <v>0</v>
      </c>
      <c r="R333" s="114"/>
      <c r="S333" s="114"/>
      <c r="T333" s="114"/>
      <c r="U333" s="114"/>
    </row>
    <row r="334" spans="1:21">
      <c r="A334" s="115"/>
      <c r="B334" s="114"/>
      <c r="C334" s="116"/>
      <c r="D334" s="116"/>
      <c r="E334" s="116"/>
      <c r="F334" s="114"/>
      <c r="G334" s="114"/>
      <c r="H334" s="114"/>
      <c r="I334" s="106" t="str">
        <f>IF(依頼書!B353="","",依頼書!B353)</f>
        <v/>
      </c>
      <c r="J334" s="116"/>
      <c r="K334" s="112" t="str">
        <f t="shared" si="17"/>
        <v/>
      </c>
      <c r="L334" s="114"/>
      <c r="M334" s="114"/>
      <c r="N334" s="105">
        <f>依頼書!O353</f>
        <v>0</v>
      </c>
      <c r="O334" s="105">
        <f>依頼書!G353</f>
        <v>0</v>
      </c>
      <c r="P334" s="105">
        <f>依頼書!D353</f>
        <v>0</v>
      </c>
      <c r="Q334" s="105">
        <f>依頼書!F353</f>
        <v>0</v>
      </c>
      <c r="R334" s="114"/>
      <c r="S334" s="114"/>
      <c r="T334" s="114"/>
      <c r="U334" s="114"/>
    </row>
    <row r="335" spans="1:21">
      <c r="A335" s="115"/>
      <c r="B335" s="114"/>
      <c r="C335" s="116"/>
      <c r="D335" s="116"/>
      <c r="E335" s="116"/>
      <c r="F335" s="114"/>
      <c r="G335" s="114"/>
      <c r="H335" s="114"/>
      <c r="I335" s="106" t="str">
        <f>IF(依頼書!B354="","",依頼書!B354)</f>
        <v/>
      </c>
      <c r="J335" s="116"/>
      <c r="K335" s="112" t="str">
        <f t="shared" si="17"/>
        <v/>
      </c>
      <c r="L335" s="114"/>
      <c r="M335" s="114"/>
      <c r="N335" s="105">
        <f>依頼書!O354</f>
        <v>0</v>
      </c>
      <c r="O335" s="105">
        <f>依頼書!G354</f>
        <v>0</v>
      </c>
      <c r="P335" s="105">
        <f>依頼書!D354</f>
        <v>0</v>
      </c>
      <c r="Q335" s="105">
        <f>依頼書!F354</f>
        <v>0</v>
      </c>
      <c r="R335" s="114"/>
      <c r="S335" s="114"/>
      <c r="T335" s="114"/>
      <c r="U335" s="114"/>
    </row>
    <row r="336" spans="1:21">
      <c r="A336" s="115"/>
      <c r="B336" s="114"/>
      <c r="C336" s="116"/>
      <c r="D336" s="116"/>
      <c r="E336" s="116"/>
      <c r="F336" s="114"/>
      <c r="G336" s="114"/>
      <c r="H336" s="114"/>
      <c r="I336" s="106" t="str">
        <f>IF(依頼書!B355="","",依頼書!B355)</f>
        <v/>
      </c>
      <c r="J336" s="116"/>
      <c r="K336" s="112" t="str">
        <f t="shared" si="17"/>
        <v/>
      </c>
      <c r="L336" s="114"/>
      <c r="M336" s="114"/>
      <c r="N336" s="105">
        <f>依頼書!O355</f>
        <v>0</v>
      </c>
      <c r="O336" s="105">
        <f>依頼書!G355</f>
        <v>0</v>
      </c>
      <c r="P336" s="105">
        <f>依頼書!D355</f>
        <v>0</v>
      </c>
      <c r="Q336" s="105">
        <f>依頼書!F355</f>
        <v>0</v>
      </c>
      <c r="R336" s="114"/>
      <c r="S336" s="114"/>
      <c r="T336" s="114"/>
      <c r="U336" s="114"/>
    </row>
    <row r="337" spans="1:21">
      <c r="A337" s="115"/>
      <c r="B337" s="114"/>
      <c r="C337" s="116"/>
      <c r="D337" s="116"/>
      <c r="E337" s="116"/>
      <c r="F337" s="114"/>
      <c r="G337" s="114"/>
      <c r="H337" s="114"/>
      <c r="I337" s="106" t="str">
        <f>IF(依頼書!B356="","",依頼書!B356)</f>
        <v/>
      </c>
      <c r="J337" s="116"/>
      <c r="K337" s="112" t="str">
        <f t="shared" si="17"/>
        <v/>
      </c>
      <c r="L337" s="114"/>
      <c r="M337" s="114"/>
      <c r="N337" s="105">
        <f>依頼書!O356</f>
        <v>0</v>
      </c>
      <c r="O337" s="105">
        <f>依頼書!G356</f>
        <v>0</v>
      </c>
      <c r="P337" s="105">
        <f>依頼書!D356</f>
        <v>0</v>
      </c>
      <c r="Q337" s="105">
        <f>依頼書!F356</f>
        <v>0</v>
      </c>
      <c r="R337" s="114"/>
      <c r="S337" s="114"/>
      <c r="T337" s="114"/>
      <c r="U337" s="114"/>
    </row>
    <row r="338" spans="1:21">
      <c r="A338" s="115"/>
      <c r="B338" s="114"/>
      <c r="C338" s="116"/>
      <c r="D338" s="116"/>
      <c r="E338" s="116"/>
      <c r="F338" s="114"/>
      <c r="G338" s="114"/>
      <c r="H338" s="114"/>
      <c r="I338" s="106" t="str">
        <f>IF(依頼書!B357="","",依頼書!B357)</f>
        <v/>
      </c>
      <c r="J338" s="116"/>
      <c r="K338" s="112" t="str">
        <f t="shared" si="17"/>
        <v/>
      </c>
      <c r="L338" s="114"/>
      <c r="M338" s="114"/>
      <c r="N338" s="105">
        <f>依頼書!O357</f>
        <v>0</v>
      </c>
      <c r="O338" s="105">
        <f>依頼書!G357</f>
        <v>0</v>
      </c>
      <c r="P338" s="105">
        <f>依頼書!D357</f>
        <v>0</v>
      </c>
      <c r="Q338" s="105">
        <f>依頼書!F357</f>
        <v>0</v>
      </c>
      <c r="R338" s="114"/>
      <c r="S338" s="114"/>
      <c r="T338" s="114"/>
      <c r="U338" s="114"/>
    </row>
    <row r="339" spans="1:21">
      <c r="A339" s="115"/>
      <c r="B339" s="114"/>
      <c r="C339" s="116"/>
      <c r="D339" s="116"/>
      <c r="E339" s="116"/>
      <c r="F339" s="114"/>
      <c r="G339" s="114"/>
      <c r="H339" s="114"/>
      <c r="I339" s="106" t="str">
        <f>IF(依頼書!B358="","",依頼書!B358)</f>
        <v/>
      </c>
      <c r="J339" s="116"/>
      <c r="K339" s="112" t="str">
        <f t="shared" si="17"/>
        <v/>
      </c>
      <c r="L339" s="114"/>
      <c r="M339" s="114"/>
      <c r="N339" s="105">
        <f>依頼書!O358</f>
        <v>0</v>
      </c>
      <c r="O339" s="105">
        <f>依頼書!G358</f>
        <v>0</v>
      </c>
      <c r="P339" s="105">
        <f>依頼書!D358</f>
        <v>0</v>
      </c>
      <c r="Q339" s="105">
        <f>依頼書!F358</f>
        <v>0</v>
      </c>
      <c r="R339" s="114"/>
      <c r="S339" s="114"/>
      <c r="T339" s="114"/>
      <c r="U339" s="114"/>
    </row>
    <row r="340" spans="1:21">
      <c r="A340" s="115"/>
      <c r="B340" s="114"/>
      <c r="C340" s="116"/>
      <c r="D340" s="116"/>
      <c r="E340" s="116"/>
      <c r="F340" s="114"/>
      <c r="G340" s="114"/>
      <c r="H340" s="114"/>
      <c r="I340" s="106" t="str">
        <f>IF(依頼書!B359="","",依頼書!B359)</f>
        <v/>
      </c>
      <c r="J340" s="116"/>
      <c r="K340" s="112" t="str">
        <f t="shared" si="17"/>
        <v/>
      </c>
      <c r="L340" s="114"/>
      <c r="M340" s="114"/>
      <c r="N340" s="105">
        <f>依頼書!O359</f>
        <v>0</v>
      </c>
      <c r="O340" s="105">
        <f>依頼書!G359</f>
        <v>0</v>
      </c>
      <c r="P340" s="105">
        <f>依頼書!D359</f>
        <v>0</v>
      </c>
      <c r="Q340" s="105">
        <f>依頼書!F359</f>
        <v>0</v>
      </c>
      <c r="R340" s="114"/>
      <c r="S340" s="114"/>
      <c r="T340" s="114"/>
      <c r="U340" s="114"/>
    </row>
    <row r="341" spans="1:21">
      <c r="A341" s="115"/>
      <c r="B341" s="114"/>
      <c r="C341" s="116"/>
      <c r="D341" s="116"/>
      <c r="E341" s="116"/>
      <c r="F341" s="114"/>
      <c r="G341" s="114"/>
      <c r="H341" s="114"/>
      <c r="I341" s="106" t="str">
        <f>IF(依頼書!B360="","",依頼書!B360)</f>
        <v/>
      </c>
      <c r="J341" s="116"/>
      <c r="K341" s="112" t="str">
        <f t="shared" si="17"/>
        <v/>
      </c>
      <c r="L341" s="114"/>
      <c r="M341" s="114"/>
      <c r="N341" s="105">
        <f>依頼書!O360</f>
        <v>0</v>
      </c>
      <c r="O341" s="105">
        <f>依頼書!G360</f>
        <v>0</v>
      </c>
      <c r="P341" s="105">
        <f>依頼書!D360</f>
        <v>0</v>
      </c>
      <c r="Q341" s="105">
        <f>依頼書!F360</f>
        <v>0</v>
      </c>
      <c r="R341" s="114"/>
      <c r="S341" s="114"/>
      <c r="T341" s="114"/>
      <c r="U341" s="114"/>
    </row>
    <row r="342" spans="1:21">
      <c r="A342" s="115"/>
      <c r="B342" s="114"/>
      <c r="C342" s="116"/>
      <c r="D342" s="116"/>
      <c r="E342" s="116"/>
      <c r="F342" s="114"/>
      <c r="G342" s="114"/>
      <c r="H342" s="114"/>
      <c r="I342" s="106" t="str">
        <f>IF(依頼書!B361="","",依頼書!B361)</f>
        <v/>
      </c>
      <c r="J342" s="116"/>
      <c r="K342" s="112" t="str">
        <f t="shared" si="17"/>
        <v/>
      </c>
      <c r="L342" s="114"/>
      <c r="M342" s="114"/>
      <c r="N342" s="105">
        <f>依頼書!O361</f>
        <v>0</v>
      </c>
      <c r="O342" s="105">
        <f>依頼書!G361</f>
        <v>0</v>
      </c>
      <c r="P342" s="105">
        <f>依頼書!D361</f>
        <v>0</v>
      </c>
      <c r="Q342" s="105">
        <f>依頼書!F361</f>
        <v>0</v>
      </c>
      <c r="R342" s="114"/>
      <c r="S342" s="114"/>
      <c r="T342" s="114"/>
      <c r="U342" s="114"/>
    </row>
    <row r="343" spans="1:21">
      <c r="A343" s="115"/>
      <c r="B343" s="114"/>
      <c r="C343" s="116"/>
      <c r="D343" s="116"/>
      <c r="E343" s="116"/>
      <c r="F343" s="114"/>
      <c r="G343" s="114"/>
      <c r="H343" s="114"/>
      <c r="I343" s="106" t="str">
        <f>IF(依頼書!B362="","",依頼書!B362)</f>
        <v/>
      </c>
      <c r="J343" s="116"/>
      <c r="K343" s="112" t="str">
        <f t="shared" si="17"/>
        <v/>
      </c>
      <c r="L343" s="114"/>
      <c r="M343" s="114"/>
      <c r="N343" s="105">
        <f>依頼書!O362</f>
        <v>0</v>
      </c>
      <c r="O343" s="105">
        <f>依頼書!G362</f>
        <v>0</v>
      </c>
      <c r="P343" s="105">
        <f>依頼書!D362</f>
        <v>0</v>
      </c>
      <c r="Q343" s="105">
        <f>依頼書!F362</f>
        <v>0</v>
      </c>
      <c r="R343" s="114"/>
      <c r="S343" s="114"/>
      <c r="T343" s="114"/>
      <c r="U343" s="114"/>
    </row>
    <row r="344" spans="1:21">
      <c r="A344" s="115"/>
      <c r="B344" s="114"/>
      <c r="C344" s="116"/>
      <c r="D344" s="116"/>
      <c r="E344" s="116"/>
      <c r="F344" s="114"/>
      <c r="G344" s="114"/>
      <c r="H344" s="114"/>
      <c r="I344" s="106" t="str">
        <f>IF(依頼書!B363="","",依頼書!B363)</f>
        <v/>
      </c>
      <c r="J344" s="116"/>
      <c r="K344" s="112" t="str">
        <f t="shared" si="17"/>
        <v/>
      </c>
      <c r="L344" s="114"/>
      <c r="M344" s="114"/>
      <c r="N344" s="105">
        <f>依頼書!O363</f>
        <v>0</v>
      </c>
      <c r="O344" s="105">
        <f>依頼書!G363</f>
        <v>0</v>
      </c>
      <c r="P344" s="105">
        <f>依頼書!D363</f>
        <v>0</v>
      </c>
      <c r="Q344" s="105">
        <f>依頼書!F363</f>
        <v>0</v>
      </c>
      <c r="R344" s="114"/>
      <c r="S344" s="114"/>
      <c r="T344" s="114"/>
      <c r="U344" s="114"/>
    </row>
    <row r="345" spans="1:21">
      <c r="A345" s="117"/>
      <c r="C345" s="118"/>
      <c r="D345" s="118"/>
      <c r="E345" s="118"/>
      <c r="I345" s="106" t="str">
        <f>IF(依頼書!B364="","",依頼書!B364)</f>
        <v/>
      </c>
      <c r="J345" s="118"/>
      <c r="K345" s="119" t="str">
        <f t="shared" si="17"/>
        <v/>
      </c>
      <c r="N345" s="105">
        <f>依頼書!O364</f>
        <v>0</v>
      </c>
      <c r="O345" s="105">
        <f>依頼書!G364</f>
        <v>0</v>
      </c>
      <c r="P345" s="105">
        <f>依頼書!D364</f>
        <v>0</v>
      </c>
      <c r="Q345" s="105">
        <f>依頼書!F364</f>
        <v>0</v>
      </c>
    </row>
    <row r="346" spans="1:21">
      <c r="A346" s="117"/>
      <c r="C346" s="118"/>
      <c r="D346" s="118"/>
      <c r="E346" s="118"/>
      <c r="I346" s="106" t="str">
        <f>IF(依頼書!B365="","",依頼書!B365)</f>
        <v/>
      </c>
      <c r="J346" s="118"/>
      <c r="K346" s="119" t="str">
        <f t="shared" si="17"/>
        <v/>
      </c>
      <c r="N346" s="105">
        <f>依頼書!O365</f>
        <v>0</v>
      </c>
      <c r="O346" s="105">
        <f>依頼書!G365</f>
        <v>0</v>
      </c>
      <c r="P346" s="105">
        <f>依頼書!D365</f>
        <v>0</v>
      </c>
      <c r="Q346" s="105">
        <f>依頼書!F365</f>
        <v>0</v>
      </c>
    </row>
    <row r="347" spans="1:21">
      <c r="A347" s="117"/>
      <c r="D347" s="118"/>
      <c r="E347" s="118"/>
      <c r="I347" s="106" t="str">
        <f>IF(依頼書!B366="","",依頼書!B366)</f>
        <v/>
      </c>
      <c r="J347" s="118"/>
      <c r="K347" s="110" t="str">
        <f t="shared" ref="K347:K352" si="18">IF(O347=0,"",K$7)</f>
        <v/>
      </c>
      <c r="N347" s="105">
        <f>依頼書!O366</f>
        <v>0</v>
      </c>
      <c r="O347" s="105">
        <f>依頼書!G366</f>
        <v>0</v>
      </c>
      <c r="P347" s="105">
        <f>依頼書!D366</f>
        <v>0</v>
      </c>
      <c r="Q347" s="105">
        <f>依頼書!F366</f>
        <v>0</v>
      </c>
    </row>
    <row r="348" spans="1:21">
      <c r="A348" s="117"/>
      <c r="D348" s="118"/>
      <c r="E348" s="118"/>
      <c r="I348" s="106" t="str">
        <f>IF(依頼書!B367="","",依頼書!B367)</f>
        <v/>
      </c>
      <c r="J348" s="118"/>
      <c r="K348" s="110" t="str">
        <f t="shared" si="18"/>
        <v/>
      </c>
      <c r="N348" s="105">
        <f>依頼書!O367</f>
        <v>0</v>
      </c>
      <c r="O348" s="105">
        <f>依頼書!G367</f>
        <v>0</v>
      </c>
      <c r="P348" s="105">
        <f>依頼書!D367</f>
        <v>0</v>
      </c>
      <c r="Q348" s="105">
        <f>依頼書!F367</f>
        <v>0</v>
      </c>
    </row>
    <row r="349" spans="1:21">
      <c r="A349" s="117"/>
      <c r="D349" s="118"/>
      <c r="E349" s="118"/>
      <c r="I349" s="106" t="str">
        <f>IF(依頼書!B368="","",依頼書!B368)</f>
        <v/>
      </c>
      <c r="J349" s="118"/>
      <c r="K349" s="110" t="str">
        <f t="shared" si="18"/>
        <v/>
      </c>
      <c r="N349" s="105">
        <f>依頼書!O368</f>
        <v>0</v>
      </c>
      <c r="O349" s="105">
        <f>依頼書!G368</f>
        <v>0</v>
      </c>
      <c r="P349" s="105">
        <f>依頼書!D368</f>
        <v>0</v>
      </c>
      <c r="Q349" s="105">
        <f>依頼書!F368</f>
        <v>0</v>
      </c>
    </row>
    <row r="350" spans="1:21">
      <c r="A350" s="117"/>
      <c r="D350" s="118"/>
      <c r="E350" s="118"/>
      <c r="I350" s="106" t="str">
        <f>IF(依頼書!B369="","",依頼書!B369)</f>
        <v/>
      </c>
      <c r="J350" s="118"/>
      <c r="K350" s="110" t="str">
        <f t="shared" si="18"/>
        <v/>
      </c>
      <c r="N350" s="105">
        <f>依頼書!O369</f>
        <v>0</v>
      </c>
      <c r="O350" s="105">
        <f>依頼書!G369</f>
        <v>0</v>
      </c>
      <c r="P350" s="105">
        <f>依頼書!D369</f>
        <v>0</v>
      </c>
      <c r="Q350" s="105">
        <f>依頼書!F369</f>
        <v>0</v>
      </c>
    </row>
    <row r="351" spans="1:21">
      <c r="A351" s="117"/>
      <c r="I351" s="106" t="str">
        <f>IF(依頼書!B370="","",依頼書!B370)</f>
        <v/>
      </c>
      <c r="J351" s="118"/>
      <c r="K351" s="110" t="str">
        <f t="shared" si="18"/>
        <v/>
      </c>
      <c r="P351" s="105">
        <f>依頼書!D370</f>
        <v>0</v>
      </c>
      <c r="Q351" s="105">
        <f>依頼書!F370</f>
        <v>0</v>
      </c>
    </row>
    <row r="352" spans="1:21">
      <c r="I352" s="106" t="str">
        <f>IF(依頼書!B371="","",依頼書!B371)</f>
        <v/>
      </c>
      <c r="K352" s="110" t="str">
        <f t="shared" si="18"/>
        <v/>
      </c>
      <c r="Q352" s="105">
        <f>依頼書!F371</f>
        <v>0</v>
      </c>
    </row>
  </sheetData>
  <mergeCells count="7">
    <mergeCell ref="T2:U3"/>
    <mergeCell ref="C4:E4"/>
    <mergeCell ref="F1:G1"/>
    <mergeCell ref="A2:A3"/>
    <mergeCell ref="B2:B3"/>
    <mergeCell ref="C2:E3"/>
    <mergeCell ref="F2:G3"/>
  </mergeCells>
  <phoneticPr fontId="4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192A7-3A6C-4D11-9405-2A67242A0A3A}">
  <dimension ref="A1:P43"/>
  <sheetViews>
    <sheetView showGridLines="0" zoomScaleNormal="100" workbookViewId="0">
      <selection activeCell="S7" sqref="S7"/>
    </sheetView>
  </sheetViews>
  <sheetFormatPr defaultRowHeight="16.5"/>
  <cols>
    <col min="1" max="1" width="2.6640625" style="15" customWidth="1"/>
    <col min="2" max="4" width="5.1640625" style="20" customWidth="1"/>
    <col min="5" max="5" width="14.5" style="20" customWidth="1"/>
    <col min="6" max="6" width="19.1640625" style="20" customWidth="1"/>
    <col min="7" max="10" width="14.5" style="20" customWidth="1"/>
    <col min="11" max="11" width="9.33203125" style="20"/>
    <col min="12" max="13" width="7.5" style="20" customWidth="1"/>
    <col min="14" max="16" width="7.5" style="21" customWidth="1"/>
    <col min="17" max="17" width="7.5" style="20" customWidth="1"/>
    <col min="18" max="16384" width="9.33203125" style="20"/>
  </cols>
  <sheetData>
    <row r="1" spans="1:10">
      <c r="I1" s="292" t="s">
        <v>162</v>
      </c>
      <c r="J1" s="292"/>
    </row>
    <row r="2" spans="1:10" ht="23.25" customHeight="1">
      <c r="A2" s="293" t="s">
        <v>65</v>
      </c>
      <c r="B2" s="294"/>
      <c r="C2" s="294"/>
      <c r="D2" s="294"/>
      <c r="E2" s="294"/>
      <c r="F2" s="294"/>
      <c r="G2" s="294"/>
      <c r="H2" s="294"/>
      <c r="I2" s="294"/>
      <c r="J2" s="294"/>
    </row>
    <row r="3" spans="1:10" ht="23.25" customHeight="1">
      <c r="A3" s="130"/>
      <c r="B3" s="130"/>
      <c r="C3" s="130"/>
      <c r="D3" s="130"/>
      <c r="E3" s="130"/>
      <c r="F3" s="130"/>
      <c r="G3" s="21"/>
      <c r="H3" s="295" t="s">
        <v>61</v>
      </c>
      <c r="I3" s="295"/>
      <c r="J3" s="295"/>
    </row>
    <row r="4" spans="1:10" ht="13.5" customHeight="1">
      <c r="A4" s="21"/>
      <c r="B4" s="21"/>
      <c r="C4" s="21"/>
      <c r="D4" s="21"/>
      <c r="E4" s="21"/>
      <c r="F4" s="21"/>
      <c r="G4" s="21"/>
      <c r="H4" s="21"/>
      <c r="I4" s="21"/>
      <c r="J4" s="21"/>
    </row>
    <row r="5" spans="1:10">
      <c r="A5" s="22" t="s">
        <v>58</v>
      </c>
      <c r="B5" s="23"/>
      <c r="C5" s="23"/>
      <c r="D5" s="23"/>
      <c r="E5" s="23"/>
      <c r="F5" s="23"/>
      <c r="G5" s="23"/>
      <c r="H5" s="23"/>
      <c r="I5" s="23"/>
      <c r="J5" s="23"/>
    </row>
    <row r="6" spans="1:10">
      <c r="B6" s="24" t="s">
        <v>60</v>
      </c>
      <c r="G6" s="24" t="s">
        <v>80</v>
      </c>
    </row>
    <row r="11" spans="1:10">
      <c r="B11" s="24"/>
      <c r="G11" s="24"/>
    </row>
    <row r="12" spans="1:10">
      <c r="B12" s="24" t="s">
        <v>59</v>
      </c>
      <c r="G12" s="24" t="s">
        <v>64</v>
      </c>
    </row>
    <row r="13" spans="1:10">
      <c r="B13" s="20" t="s">
        <v>90</v>
      </c>
    </row>
    <row r="15" spans="1:10">
      <c r="A15" s="22" t="s">
        <v>62</v>
      </c>
      <c r="B15" s="23"/>
      <c r="C15" s="23"/>
      <c r="D15" s="23"/>
      <c r="E15" s="23"/>
      <c r="F15" s="23"/>
      <c r="G15" s="23"/>
      <c r="H15" s="23"/>
      <c r="I15" s="23"/>
      <c r="J15" s="23"/>
    </row>
    <row r="16" spans="1:10">
      <c r="B16" s="24" t="s">
        <v>67</v>
      </c>
      <c r="G16" s="24"/>
    </row>
    <row r="17" spans="1:16">
      <c r="B17" s="24" t="s">
        <v>63</v>
      </c>
      <c r="G17" s="24" t="s">
        <v>78</v>
      </c>
    </row>
    <row r="29" spans="1:16" s="4" customFormat="1" ht="18.75">
      <c r="A29" s="3"/>
      <c r="B29" s="17" t="s">
        <v>88</v>
      </c>
      <c r="N29" s="5"/>
      <c r="O29" s="5"/>
      <c r="P29" s="5"/>
    </row>
    <row r="30" spans="1:16" s="4" customFormat="1" ht="18.75">
      <c r="A30" s="3"/>
      <c r="B30" s="17" t="s">
        <v>66</v>
      </c>
      <c r="N30" s="5"/>
      <c r="O30" s="5"/>
      <c r="P30" s="5"/>
    </row>
    <row r="31" spans="1:16">
      <c r="B31" s="25"/>
    </row>
    <row r="32" spans="1:16">
      <c r="A32" s="22" t="s">
        <v>79</v>
      </c>
      <c r="B32" s="23"/>
      <c r="C32" s="23"/>
      <c r="D32" s="23"/>
      <c r="E32" s="23"/>
      <c r="F32" s="23"/>
      <c r="G32" s="23"/>
      <c r="H32" s="23"/>
      <c r="I32" s="23"/>
      <c r="J32" s="23"/>
    </row>
    <row r="33" spans="1:15">
      <c r="B33" s="24" t="s">
        <v>83</v>
      </c>
      <c r="G33" s="24"/>
    </row>
    <row r="34" spans="1:15">
      <c r="B34" s="24" t="s">
        <v>73</v>
      </c>
      <c r="G34" s="24"/>
    </row>
    <row r="35" spans="1:15">
      <c r="B35" s="24" t="s">
        <v>74</v>
      </c>
      <c r="G35" s="24"/>
    </row>
    <row r="36" spans="1:15">
      <c r="B36" s="25"/>
    </row>
    <row r="37" spans="1:15">
      <c r="A37" s="22" t="s">
        <v>69</v>
      </c>
      <c r="B37" s="23"/>
      <c r="C37" s="23"/>
      <c r="D37" s="23"/>
      <c r="E37" s="23"/>
      <c r="F37" s="23"/>
      <c r="G37" s="23"/>
      <c r="H37" s="23"/>
      <c r="I37" s="23"/>
      <c r="J37" s="23"/>
    </row>
    <row r="38" spans="1:15">
      <c r="B38" s="24" t="s">
        <v>86</v>
      </c>
      <c r="G38" s="24"/>
    </row>
    <row r="39" spans="1:15">
      <c r="B39" s="24" t="s">
        <v>89</v>
      </c>
      <c r="G39" s="24"/>
    </row>
    <row r="40" spans="1:15" ht="24">
      <c r="B40" s="24" t="s">
        <v>160</v>
      </c>
      <c r="F40" s="16" t="s">
        <v>161</v>
      </c>
    </row>
    <row r="41" spans="1:15">
      <c r="B41" s="24" t="s">
        <v>70</v>
      </c>
    </row>
    <row r="42" spans="1:15" ht="16.5" customHeight="1">
      <c r="B42" s="27" t="s">
        <v>71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ht="16.5" customHeight="1">
      <c r="B43" s="26"/>
      <c r="C43" s="26" t="s">
        <v>72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</row>
  </sheetData>
  <mergeCells count="3">
    <mergeCell ref="I1:J1"/>
    <mergeCell ref="A2:J2"/>
    <mergeCell ref="H3:J3"/>
  </mergeCells>
  <phoneticPr fontId="4"/>
  <pageMargins left="0.7" right="0.7" top="0.75" bottom="0.75" header="0.3" footer="0.3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  <pageSetUpPr fitToPage="1"/>
  </sheetPr>
  <dimension ref="A1:V51"/>
  <sheetViews>
    <sheetView view="pageBreakPreview" zoomScale="110" zoomScaleNormal="100" zoomScaleSheetLayoutView="110" workbookViewId="0">
      <selection activeCell="P13" sqref="P13"/>
    </sheetView>
  </sheetViews>
  <sheetFormatPr defaultRowHeight="18.75"/>
  <cols>
    <col min="1" max="1" width="5.5" style="3" customWidth="1"/>
    <col min="2" max="2" width="7" style="4" customWidth="1"/>
    <col min="3" max="3" width="19.1640625" style="4" customWidth="1"/>
    <col min="4" max="4" width="5.83203125" style="4" customWidth="1"/>
    <col min="5" max="7" width="11.6640625" style="4" customWidth="1"/>
    <col min="8" max="8" width="14.83203125" style="4" customWidth="1"/>
    <col min="9" max="9" width="8.6640625" style="4" customWidth="1"/>
    <col min="10" max="10" width="11.33203125" style="4" customWidth="1"/>
    <col min="11" max="11" width="13" style="4" customWidth="1"/>
    <col min="12" max="12" width="17.33203125" style="4" customWidth="1"/>
    <col min="13" max="13" width="6.33203125" style="4" customWidth="1"/>
    <col min="14" max="14" width="10.1640625" style="4" customWidth="1"/>
    <col min="15" max="15" width="6.83203125" style="4" customWidth="1"/>
    <col min="16" max="16" width="38.83203125" style="4" customWidth="1"/>
    <col min="17" max="17" width="9.33203125" style="4"/>
    <col min="18" max="19" width="7.5" style="4" customWidth="1"/>
    <col min="20" max="22" width="7.5" style="5" customWidth="1"/>
    <col min="23" max="23" width="7.5" style="4" customWidth="1"/>
    <col min="24" max="16384" width="9.33203125" style="4"/>
  </cols>
  <sheetData>
    <row r="1" spans="1:22" s="18" customFormat="1" ht="25.5" customHeight="1">
      <c r="A1" s="161" t="s">
        <v>68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T1" s="19"/>
      <c r="U1" s="19"/>
      <c r="V1" s="19"/>
    </row>
    <row r="2" spans="1:22" ht="23.25" customHeight="1">
      <c r="A2" s="202" t="s">
        <v>84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6"/>
    </row>
    <row r="3" spans="1:22" ht="26.25" customHeight="1" thickBot="1">
      <c r="A3" s="213" t="s">
        <v>159</v>
      </c>
      <c r="B3" s="213"/>
      <c r="C3" s="213"/>
      <c r="D3" s="128" t="s">
        <v>161</v>
      </c>
      <c r="E3" s="129"/>
      <c r="F3" s="129"/>
      <c r="G3" s="4" t="s">
        <v>85</v>
      </c>
    </row>
    <row r="4" spans="1:22" ht="20.25" customHeight="1">
      <c r="A4" s="203" t="s">
        <v>87</v>
      </c>
      <c r="B4" s="204"/>
      <c r="C4" s="183"/>
      <c r="D4" s="296">
        <v>45017</v>
      </c>
      <c r="E4" s="297"/>
      <c r="F4" s="297"/>
      <c r="G4" s="297"/>
      <c r="H4" s="297"/>
      <c r="I4" s="297"/>
      <c r="J4" s="297"/>
      <c r="K4" s="297"/>
      <c r="L4" s="297"/>
      <c r="M4" s="297"/>
      <c r="N4" s="298"/>
    </row>
    <row r="5" spans="1:22" ht="20.25" customHeight="1">
      <c r="A5" s="208" t="s">
        <v>54</v>
      </c>
      <c r="B5" s="209"/>
      <c r="C5" s="37" t="s">
        <v>0</v>
      </c>
      <c r="D5" s="301" t="s">
        <v>36</v>
      </c>
      <c r="E5" s="302"/>
      <c r="F5" s="302"/>
      <c r="G5" s="302"/>
      <c r="H5" s="302"/>
      <c r="I5" s="302"/>
      <c r="J5" s="302"/>
      <c r="K5" s="302"/>
      <c r="L5" s="302"/>
      <c r="M5" s="302"/>
      <c r="N5" s="303"/>
    </row>
    <row r="6" spans="1:22" ht="20.25" customHeight="1">
      <c r="A6" s="210"/>
      <c r="B6" s="211"/>
      <c r="C6" s="29" t="s">
        <v>1</v>
      </c>
      <c r="D6" s="304" t="s">
        <v>37</v>
      </c>
      <c r="E6" s="305"/>
      <c r="F6" s="305"/>
      <c r="G6" s="305"/>
      <c r="H6" s="305"/>
      <c r="I6" s="305"/>
      <c r="J6" s="305"/>
      <c r="K6" s="305"/>
      <c r="L6" s="305"/>
      <c r="M6" s="305"/>
      <c r="N6" s="306"/>
    </row>
    <row r="7" spans="1:22" ht="20.25" customHeight="1">
      <c r="A7" s="210"/>
      <c r="B7" s="211"/>
      <c r="C7" s="38" t="s">
        <v>2</v>
      </c>
      <c r="D7" s="307" t="s">
        <v>39</v>
      </c>
      <c r="E7" s="308"/>
      <c r="F7" s="308"/>
      <c r="G7" s="308"/>
      <c r="H7" s="308"/>
      <c r="I7" s="308"/>
      <c r="J7" s="308"/>
      <c r="K7" s="308"/>
      <c r="L7" s="308"/>
      <c r="M7" s="308"/>
      <c r="N7" s="309"/>
    </row>
    <row r="8" spans="1:22" ht="20.25" customHeight="1">
      <c r="A8" s="210"/>
      <c r="B8" s="211"/>
      <c r="C8" s="29" t="s">
        <v>3</v>
      </c>
      <c r="D8" s="310" t="s">
        <v>40</v>
      </c>
      <c r="E8" s="311"/>
      <c r="F8" s="311"/>
      <c r="G8" s="311"/>
      <c r="H8" s="311"/>
      <c r="I8" s="311"/>
      <c r="J8" s="311"/>
      <c r="K8" s="311"/>
      <c r="L8" s="311"/>
      <c r="M8" s="311"/>
      <c r="N8" s="312"/>
    </row>
    <row r="9" spans="1:22" ht="31.5" customHeight="1">
      <c r="A9" s="210"/>
      <c r="B9" s="211"/>
      <c r="C9" s="39" t="s">
        <v>27</v>
      </c>
      <c r="D9" s="310" t="s">
        <v>41</v>
      </c>
      <c r="E9" s="311"/>
      <c r="F9" s="311"/>
      <c r="G9" s="311"/>
      <c r="H9" s="311"/>
      <c r="I9" s="311"/>
      <c r="J9" s="311"/>
      <c r="K9" s="311"/>
      <c r="L9" s="311"/>
      <c r="M9" s="311"/>
      <c r="N9" s="312"/>
    </row>
    <row r="10" spans="1:22" ht="20.25" customHeight="1">
      <c r="A10" s="210"/>
      <c r="B10" s="211"/>
      <c r="C10" s="40" t="s">
        <v>4</v>
      </c>
      <c r="D10" s="304" t="s">
        <v>42</v>
      </c>
      <c r="E10" s="305"/>
      <c r="F10" s="305"/>
      <c r="G10" s="305"/>
      <c r="H10" s="305"/>
      <c r="I10" s="305"/>
      <c r="J10" s="305"/>
      <c r="K10" s="305"/>
      <c r="L10" s="305"/>
      <c r="M10" s="305"/>
      <c r="N10" s="306"/>
    </row>
    <row r="11" spans="1:22" ht="20.25" customHeight="1">
      <c r="A11" s="210"/>
      <c r="B11" s="211"/>
      <c r="C11" s="40" t="s">
        <v>5</v>
      </c>
      <c r="D11" s="304" t="s">
        <v>43</v>
      </c>
      <c r="E11" s="305"/>
      <c r="F11" s="305"/>
      <c r="G11" s="305"/>
      <c r="H11" s="305"/>
      <c r="I11" s="305"/>
      <c r="J11" s="305"/>
      <c r="K11" s="305"/>
      <c r="L11" s="305"/>
      <c r="M11" s="305"/>
      <c r="N11" s="306"/>
    </row>
    <row r="12" spans="1:22" ht="20.25" customHeight="1" thickBot="1">
      <c r="A12" s="299"/>
      <c r="B12" s="300"/>
      <c r="C12" s="57" t="s">
        <v>6</v>
      </c>
      <c r="D12" s="325" t="s">
        <v>44</v>
      </c>
      <c r="E12" s="326"/>
      <c r="F12" s="326"/>
      <c r="G12" s="326"/>
      <c r="H12" s="326"/>
      <c r="I12" s="326"/>
      <c r="J12" s="326"/>
      <c r="K12" s="326"/>
      <c r="L12" s="326"/>
      <c r="M12" s="326"/>
      <c r="N12" s="327"/>
    </row>
    <row r="13" spans="1:22" ht="32.25" customHeight="1" thickTop="1">
      <c r="A13" s="328" t="s">
        <v>26</v>
      </c>
      <c r="B13" s="329"/>
      <c r="C13" s="329"/>
      <c r="D13" s="330" t="s">
        <v>103</v>
      </c>
      <c r="E13" s="331"/>
      <c r="F13" s="331"/>
      <c r="G13" s="331"/>
      <c r="H13" s="331"/>
      <c r="I13" s="331"/>
      <c r="J13" s="331"/>
      <c r="K13" s="331"/>
      <c r="L13" s="331"/>
      <c r="M13" s="331"/>
      <c r="N13" s="332"/>
    </row>
    <row r="14" spans="1:22" ht="33" customHeight="1">
      <c r="A14" s="181" t="s">
        <v>55</v>
      </c>
      <c r="B14" s="182"/>
      <c r="C14" s="183"/>
      <c r="D14" s="313" t="s">
        <v>102</v>
      </c>
      <c r="E14" s="314"/>
      <c r="F14" s="314"/>
      <c r="G14" s="314"/>
      <c r="H14" s="314"/>
      <c r="I14" s="314"/>
      <c r="J14" s="314"/>
      <c r="K14" s="314"/>
      <c r="L14" s="314"/>
      <c r="M14" s="314"/>
      <c r="N14" s="315"/>
    </row>
    <row r="15" spans="1:22" ht="20.25" customHeight="1">
      <c r="A15" s="167" t="s">
        <v>28</v>
      </c>
      <c r="B15" s="168"/>
      <c r="C15" s="34" t="s">
        <v>46</v>
      </c>
      <c r="D15" s="316" t="s">
        <v>45</v>
      </c>
      <c r="E15" s="317"/>
      <c r="F15" s="317"/>
      <c r="G15" s="317"/>
      <c r="H15" s="317"/>
      <c r="I15" s="317"/>
      <c r="J15" s="317"/>
      <c r="K15" s="317"/>
      <c r="L15" s="317"/>
      <c r="M15" s="317"/>
      <c r="N15" s="318"/>
    </row>
    <row r="16" spans="1:22" ht="20.25" customHeight="1">
      <c r="A16" s="167"/>
      <c r="B16" s="168"/>
      <c r="C16" s="33" t="s">
        <v>29</v>
      </c>
      <c r="D16" s="319" t="s">
        <v>38</v>
      </c>
      <c r="E16" s="320"/>
      <c r="F16" s="320"/>
      <c r="G16" s="320"/>
      <c r="H16" s="320"/>
      <c r="I16" s="320"/>
      <c r="J16" s="320"/>
      <c r="K16" s="320"/>
      <c r="L16" s="320"/>
      <c r="M16" s="320"/>
      <c r="N16" s="321"/>
    </row>
    <row r="17" spans="1:19" ht="20.25" customHeight="1">
      <c r="A17" s="167"/>
      <c r="B17" s="168"/>
      <c r="C17" s="35" t="s">
        <v>30</v>
      </c>
      <c r="D17" s="322" t="s">
        <v>7</v>
      </c>
      <c r="E17" s="323"/>
      <c r="F17" s="323"/>
      <c r="G17" s="323"/>
      <c r="H17" s="323"/>
      <c r="I17" s="323"/>
      <c r="J17" s="323"/>
      <c r="K17" s="323"/>
      <c r="L17" s="323"/>
      <c r="M17" s="323"/>
      <c r="N17" s="324"/>
    </row>
    <row r="18" spans="1:19" ht="20.25" customHeight="1">
      <c r="A18" s="165" t="s">
        <v>31</v>
      </c>
      <c r="B18" s="166"/>
      <c r="C18" s="36" t="s">
        <v>46</v>
      </c>
      <c r="D18" s="316" t="s">
        <v>47</v>
      </c>
      <c r="E18" s="317"/>
      <c r="F18" s="317"/>
      <c r="G18" s="317"/>
      <c r="H18" s="317"/>
      <c r="I18" s="317"/>
      <c r="J18" s="317"/>
      <c r="K18" s="317"/>
      <c r="L18" s="317"/>
      <c r="M18" s="317"/>
      <c r="N18" s="318"/>
    </row>
    <row r="19" spans="1:19" ht="20.25" customHeight="1">
      <c r="A19" s="165"/>
      <c r="B19" s="166"/>
      <c r="C19" s="33" t="s">
        <v>29</v>
      </c>
      <c r="D19" s="310" t="s">
        <v>48</v>
      </c>
      <c r="E19" s="311"/>
      <c r="F19" s="311"/>
      <c r="G19" s="311"/>
      <c r="H19" s="311"/>
      <c r="I19" s="311"/>
      <c r="J19" s="311"/>
      <c r="K19" s="311"/>
      <c r="L19" s="311"/>
      <c r="M19" s="311"/>
      <c r="N19" s="312"/>
    </row>
    <row r="20" spans="1:19" ht="20.25" customHeight="1">
      <c r="A20" s="165"/>
      <c r="B20" s="166"/>
      <c r="C20" s="35" t="s">
        <v>30</v>
      </c>
      <c r="D20" s="322" t="s">
        <v>7</v>
      </c>
      <c r="E20" s="323"/>
      <c r="F20" s="323"/>
      <c r="G20" s="323"/>
      <c r="H20" s="323"/>
      <c r="I20" s="323"/>
      <c r="J20" s="323"/>
      <c r="K20" s="323"/>
      <c r="L20" s="323"/>
      <c r="M20" s="323"/>
      <c r="N20" s="324"/>
    </row>
    <row r="21" spans="1:19" ht="20.25" customHeight="1">
      <c r="A21" s="193" t="s">
        <v>11</v>
      </c>
      <c r="B21" s="194"/>
      <c r="C21" s="182"/>
      <c r="D21" s="313" t="s">
        <v>12</v>
      </c>
      <c r="E21" s="314"/>
      <c r="F21" s="314"/>
      <c r="G21" s="314"/>
      <c r="H21" s="314"/>
      <c r="I21" s="314"/>
      <c r="J21" s="314"/>
      <c r="K21" s="314"/>
      <c r="L21" s="314"/>
      <c r="M21" s="314"/>
      <c r="N21" s="315"/>
    </row>
    <row r="22" spans="1:19" ht="20.25" customHeight="1">
      <c r="A22" s="217" t="s">
        <v>17</v>
      </c>
      <c r="B22" s="218"/>
      <c r="C22" s="7" t="s">
        <v>18</v>
      </c>
      <c r="D22" s="301" t="s">
        <v>49</v>
      </c>
      <c r="E22" s="302"/>
      <c r="F22" s="302"/>
      <c r="G22" s="302"/>
      <c r="H22" s="302"/>
      <c r="I22" s="302"/>
      <c r="J22" s="302"/>
      <c r="K22" s="302"/>
      <c r="L22" s="302"/>
      <c r="M22" s="302"/>
      <c r="N22" s="303"/>
    </row>
    <row r="23" spans="1:19" ht="20.25" customHeight="1">
      <c r="A23" s="219"/>
      <c r="B23" s="220"/>
      <c r="C23" s="35" t="s">
        <v>19</v>
      </c>
      <c r="D23" s="322" t="s">
        <v>50</v>
      </c>
      <c r="E23" s="323"/>
      <c r="F23" s="323"/>
      <c r="G23" s="323"/>
      <c r="H23" s="323"/>
      <c r="I23" s="323"/>
      <c r="J23" s="323"/>
      <c r="K23" s="323"/>
      <c r="L23" s="323"/>
      <c r="M23" s="323"/>
      <c r="N23" s="324"/>
    </row>
    <row r="24" spans="1:19" ht="27" customHeight="1" thickBot="1">
      <c r="A24" s="224" t="s">
        <v>77</v>
      </c>
      <c r="B24" s="225"/>
      <c r="C24" s="225"/>
      <c r="D24" s="333">
        <v>29409</v>
      </c>
      <c r="E24" s="334"/>
      <c r="F24" s="334"/>
      <c r="G24" s="334"/>
      <c r="H24" s="334"/>
      <c r="I24" s="334"/>
      <c r="J24" s="334"/>
      <c r="K24" s="334"/>
      <c r="L24" s="334"/>
      <c r="M24" s="334"/>
      <c r="N24" s="335"/>
    </row>
    <row r="25" spans="1:19" ht="74.25" customHeight="1" thickBot="1">
      <c r="A25" s="336" t="s">
        <v>152</v>
      </c>
      <c r="B25" s="337"/>
      <c r="C25" s="338"/>
      <c r="D25" s="8" t="s">
        <v>32</v>
      </c>
      <c r="E25" s="58">
        <v>0</v>
      </c>
      <c r="F25" s="9" t="s">
        <v>20</v>
      </c>
      <c r="G25" s="231" t="s">
        <v>151</v>
      </c>
      <c r="H25" s="231"/>
      <c r="I25" s="231"/>
      <c r="J25" s="231"/>
      <c r="K25" s="231"/>
      <c r="L25" s="231"/>
      <c r="M25" s="231"/>
      <c r="N25" s="232"/>
    </row>
    <row r="26" spans="1:19" s="5" customFormat="1" ht="45" customHeight="1">
      <c r="A26" s="235" t="s">
        <v>154</v>
      </c>
      <c r="B26" s="236"/>
      <c r="C26" s="237"/>
      <c r="D26" s="241" t="s">
        <v>157</v>
      </c>
      <c r="E26" s="242"/>
      <c r="F26" s="242"/>
      <c r="G26" s="242"/>
      <c r="H26" s="243"/>
      <c r="I26" s="244" t="s">
        <v>34</v>
      </c>
      <c r="J26" s="246"/>
      <c r="K26" s="247"/>
      <c r="L26" s="247"/>
      <c r="M26" s="248"/>
      <c r="N26" s="229" t="s">
        <v>23</v>
      </c>
      <c r="O26" s="4"/>
      <c r="P26" s="3"/>
      <c r="Q26" s="4"/>
      <c r="R26" s="4"/>
      <c r="S26" s="4"/>
    </row>
    <row r="27" spans="1:19" s="5" customFormat="1" ht="25.5" customHeight="1" thickBot="1">
      <c r="A27" s="346"/>
      <c r="B27" s="347"/>
      <c r="C27" s="348"/>
      <c r="D27" s="354" t="s">
        <v>153</v>
      </c>
      <c r="E27" s="355"/>
      <c r="F27" s="355"/>
      <c r="G27" s="355"/>
      <c r="H27" s="356"/>
      <c r="I27" s="349"/>
      <c r="J27" s="350"/>
      <c r="K27" s="351"/>
      <c r="L27" s="351"/>
      <c r="M27" s="352"/>
      <c r="N27" s="353"/>
      <c r="O27" s="4"/>
      <c r="P27" s="4"/>
      <c r="Q27" s="4"/>
      <c r="R27" s="4"/>
      <c r="S27" s="4"/>
    </row>
    <row r="28" spans="1:19" ht="21" customHeight="1">
      <c r="A28" s="257" t="s">
        <v>35</v>
      </c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6"/>
    </row>
    <row r="29" spans="1:19" ht="21" customHeight="1">
      <c r="A29" s="257" t="s">
        <v>75</v>
      </c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6"/>
    </row>
    <row r="30" spans="1:19" ht="21" customHeight="1" thickBot="1">
      <c r="A30" s="169" t="s">
        <v>25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</row>
    <row r="31" spans="1:19" s="5" customFormat="1" ht="47.25" customHeight="1" thickBot="1">
      <c r="A31" s="48" t="s">
        <v>56</v>
      </c>
      <c r="B31" s="339" t="s">
        <v>92</v>
      </c>
      <c r="C31" s="340"/>
      <c r="D31" s="341" t="s">
        <v>81</v>
      </c>
      <c r="E31" s="342"/>
      <c r="F31" s="342"/>
      <c r="G31" s="342"/>
      <c r="H31" s="342"/>
      <c r="I31" s="343"/>
      <c r="J31" s="49" t="s">
        <v>94</v>
      </c>
      <c r="K31" s="52" t="s">
        <v>93</v>
      </c>
      <c r="L31" s="50" t="s">
        <v>33</v>
      </c>
      <c r="M31" s="344" t="s">
        <v>91</v>
      </c>
      <c r="N31" s="345"/>
      <c r="O31" s="4"/>
      <c r="P31" s="4"/>
      <c r="Q31" s="4"/>
      <c r="R31" s="4"/>
      <c r="S31" s="4"/>
    </row>
    <row r="32" spans="1:19" s="5" customFormat="1" ht="20.25" customHeight="1">
      <c r="A32" s="51">
        <v>1</v>
      </c>
      <c r="B32" s="357">
        <v>45139</v>
      </c>
      <c r="C32" s="358"/>
      <c r="D32" s="364" t="s">
        <v>99</v>
      </c>
      <c r="E32" s="365"/>
      <c r="F32" s="365"/>
      <c r="G32" s="365"/>
      <c r="H32" s="365"/>
      <c r="I32" s="366"/>
      <c r="J32" s="53"/>
      <c r="K32" s="53"/>
      <c r="L32" s="53" t="s">
        <v>57</v>
      </c>
      <c r="M32" s="367" t="s">
        <v>53</v>
      </c>
      <c r="N32" s="368"/>
      <c r="O32" s="4"/>
      <c r="P32" s="4"/>
      <c r="Q32" s="4"/>
      <c r="R32" s="4"/>
      <c r="S32" s="4"/>
    </row>
    <row r="33" spans="1:19" s="5" customFormat="1" ht="20.25" customHeight="1">
      <c r="A33" s="10">
        <v>2</v>
      </c>
      <c r="B33" s="357">
        <v>45139</v>
      </c>
      <c r="C33" s="358"/>
      <c r="D33" s="359" t="s">
        <v>98</v>
      </c>
      <c r="E33" s="360"/>
      <c r="F33" s="360"/>
      <c r="G33" s="360"/>
      <c r="H33" s="360"/>
      <c r="I33" s="361"/>
      <c r="J33" s="54"/>
      <c r="K33" s="55" t="s">
        <v>101</v>
      </c>
      <c r="L33" s="55" t="s">
        <v>82</v>
      </c>
      <c r="M33" s="362" t="s">
        <v>51</v>
      </c>
      <c r="N33" s="363"/>
      <c r="O33" s="4"/>
      <c r="P33" s="32"/>
      <c r="Q33" s="4"/>
      <c r="R33" s="4"/>
      <c r="S33" s="4"/>
    </row>
    <row r="34" spans="1:19" s="5" customFormat="1" ht="20.25" customHeight="1">
      <c r="A34" s="10">
        <v>3</v>
      </c>
      <c r="B34" s="357">
        <v>45139</v>
      </c>
      <c r="C34" s="358"/>
      <c r="D34" s="359" t="s">
        <v>97</v>
      </c>
      <c r="E34" s="360"/>
      <c r="F34" s="360"/>
      <c r="G34" s="360"/>
      <c r="H34" s="360"/>
      <c r="I34" s="361"/>
      <c r="J34" s="54"/>
      <c r="K34" s="55"/>
      <c r="L34" s="55" t="s">
        <v>82</v>
      </c>
      <c r="M34" s="362" t="s">
        <v>51</v>
      </c>
      <c r="N34" s="363"/>
      <c r="O34" s="4"/>
      <c r="P34" s="4"/>
      <c r="Q34" s="4"/>
      <c r="R34" s="4"/>
      <c r="S34" s="4"/>
    </row>
    <row r="35" spans="1:19" s="5" customFormat="1" ht="20.25" customHeight="1">
      <c r="A35" s="10">
        <v>4</v>
      </c>
      <c r="B35" s="357">
        <v>45141</v>
      </c>
      <c r="C35" s="358"/>
      <c r="D35" s="359" t="s">
        <v>96</v>
      </c>
      <c r="E35" s="360"/>
      <c r="F35" s="360"/>
      <c r="G35" s="360"/>
      <c r="H35" s="360"/>
      <c r="I35" s="361"/>
      <c r="J35" s="54" t="s">
        <v>100</v>
      </c>
      <c r="K35" s="55"/>
      <c r="L35" s="55" t="s">
        <v>57</v>
      </c>
      <c r="M35" s="362" t="s">
        <v>52</v>
      </c>
      <c r="N35" s="363"/>
      <c r="O35" s="4"/>
      <c r="P35" s="4"/>
      <c r="Q35" s="4"/>
      <c r="R35" s="4"/>
      <c r="S35" s="4"/>
    </row>
    <row r="36" spans="1:19" s="5" customFormat="1" ht="20.25" customHeight="1">
      <c r="A36" s="10">
        <v>5</v>
      </c>
      <c r="B36" s="357">
        <v>45141</v>
      </c>
      <c r="C36" s="358"/>
      <c r="D36" s="359" t="s">
        <v>95</v>
      </c>
      <c r="E36" s="360"/>
      <c r="F36" s="360"/>
      <c r="G36" s="360"/>
      <c r="H36" s="360"/>
      <c r="I36" s="361"/>
      <c r="J36" s="54"/>
      <c r="K36" s="55"/>
      <c r="L36" s="55" t="s">
        <v>82</v>
      </c>
      <c r="M36" s="362" t="s">
        <v>51</v>
      </c>
      <c r="N36" s="363"/>
      <c r="O36" s="4"/>
      <c r="P36" s="4"/>
      <c r="Q36" s="4"/>
      <c r="R36" s="4"/>
      <c r="S36" s="4"/>
    </row>
    <row r="37" spans="1:19" s="5" customFormat="1" ht="20.25" customHeight="1">
      <c r="A37" s="10">
        <v>6</v>
      </c>
      <c r="B37" s="369"/>
      <c r="C37" s="370"/>
      <c r="D37" s="371"/>
      <c r="E37" s="371"/>
      <c r="F37" s="371"/>
      <c r="G37" s="371"/>
      <c r="H37" s="371"/>
      <c r="I37" s="371"/>
      <c r="J37" s="41"/>
      <c r="K37" s="11"/>
      <c r="L37" s="12"/>
      <c r="M37" s="372"/>
      <c r="N37" s="373"/>
      <c r="O37" s="4"/>
      <c r="P37" s="4"/>
      <c r="Q37" s="4"/>
      <c r="R37" s="4"/>
      <c r="S37" s="4"/>
    </row>
    <row r="38" spans="1:19" s="5" customFormat="1" ht="20.25" customHeight="1">
      <c r="A38" s="10">
        <v>7</v>
      </c>
      <c r="B38" s="369"/>
      <c r="C38" s="370"/>
      <c r="D38" s="371"/>
      <c r="E38" s="371"/>
      <c r="F38" s="371"/>
      <c r="G38" s="371"/>
      <c r="H38" s="371"/>
      <c r="I38" s="371"/>
      <c r="J38" s="41"/>
      <c r="K38" s="11"/>
      <c r="L38" s="12"/>
      <c r="M38" s="372"/>
      <c r="N38" s="373"/>
      <c r="O38" s="4"/>
      <c r="P38" s="4"/>
      <c r="Q38" s="4"/>
      <c r="R38" s="4"/>
      <c r="S38" s="4"/>
    </row>
    <row r="39" spans="1:19" ht="20.25" customHeight="1">
      <c r="A39" s="10">
        <v>8</v>
      </c>
      <c r="B39" s="369"/>
      <c r="C39" s="370"/>
      <c r="D39" s="371"/>
      <c r="E39" s="371"/>
      <c r="F39" s="371"/>
      <c r="G39" s="371"/>
      <c r="H39" s="371"/>
      <c r="I39" s="371"/>
      <c r="J39" s="41"/>
      <c r="K39" s="11"/>
      <c r="L39" s="12"/>
      <c r="M39" s="372"/>
      <c r="N39" s="373"/>
    </row>
    <row r="40" spans="1:19" ht="20.25" customHeight="1">
      <c r="A40" s="10">
        <v>9</v>
      </c>
      <c r="B40" s="369"/>
      <c r="C40" s="370"/>
      <c r="D40" s="371"/>
      <c r="E40" s="371"/>
      <c r="F40" s="371"/>
      <c r="G40" s="371"/>
      <c r="H40" s="371"/>
      <c r="I40" s="371"/>
      <c r="J40" s="41"/>
      <c r="K40" s="11"/>
      <c r="L40" s="12"/>
      <c r="M40" s="372"/>
      <c r="N40" s="373"/>
    </row>
    <row r="41" spans="1:19" ht="20.25" customHeight="1">
      <c r="A41" s="10">
        <v>10</v>
      </c>
      <c r="B41" s="369"/>
      <c r="C41" s="370"/>
      <c r="D41" s="371"/>
      <c r="E41" s="371"/>
      <c r="F41" s="371"/>
      <c r="G41" s="371"/>
      <c r="H41" s="371"/>
      <c r="I41" s="371"/>
      <c r="J41" s="41"/>
      <c r="K41" s="11"/>
      <c r="L41" s="12"/>
      <c r="M41" s="372"/>
      <c r="N41" s="373"/>
    </row>
    <row r="42" spans="1:19" ht="20.25" customHeight="1">
      <c r="A42" s="10">
        <v>11</v>
      </c>
      <c r="B42" s="369"/>
      <c r="C42" s="370"/>
      <c r="D42" s="371"/>
      <c r="E42" s="371"/>
      <c r="F42" s="371"/>
      <c r="G42" s="371"/>
      <c r="H42" s="371"/>
      <c r="I42" s="371"/>
      <c r="J42" s="41"/>
      <c r="K42" s="11"/>
      <c r="L42" s="12"/>
      <c r="M42" s="372"/>
      <c r="N42" s="373"/>
    </row>
    <row r="43" spans="1:19" ht="20.25" customHeight="1">
      <c r="A43" s="10">
        <v>12</v>
      </c>
      <c r="B43" s="369"/>
      <c r="C43" s="370"/>
      <c r="D43" s="371"/>
      <c r="E43" s="371"/>
      <c r="F43" s="371"/>
      <c r="G43" s="371"/>
      <c r="H43" s="371"/>
      <c r="I43" s="371"/>
      <c r="J43" s="41"/>
      <c r="K43" s="11"/>
      <c r="L43" s="12"/>
      <c r="M43" s="372"/>
      <c r="N43" s="373"/>
    </row>
    <row r="44" spans="1:19" ht="20.25" customHeight="1">
      <c r="A44" s="10">
        <v>13</v>
      </c>
      <c r="B44" s="369"/>
      <c r="C44" s="370"/>
      <c r="D44" s="371"/>
      <c r="E44" s="371"/>
      <c r="F44" s="371"/>
      <c r="G44" s="371"/>
      <c r="H44" s="371"/>
      <c r="I44" s="371"/>
      <c r="J44" s="41"/>
      <c r="K44" s="11"/>
      <c r="L44" s="12"/>
      <c r="M44" s="372"/>
      <c r="N44" s="373"/>
    </row>
    <row r="45" spans="1:19" ht="20.25" customHeight="1">
      <c r="A45" s="10">
        <v>14</v>
      </c>
      <c r="B45" s="369"/>
      <c r="C45" s="370"/>
      <c r="D45" s="371"/>
      <c r="E45" s="371"/>
      <c r="F45" s="371"/>
      <c r="G45" s="371"/>
      <c r="H45" s="371"/>
      <c r="I45" s="371"/>
      <c r="J45" s="41"/>
      <c r="K45" s="11"/>
      <c r="L45" s="12"/>
      <c r="M45" s="372"/>
      <c r="N45" s="373"/>
    </row>
    <row r="46" spans="1:19" ht="20.25" customHeight="1">
      <c r="A46" s="10">
        <v>15</v>
      </c>
      <c r="B46" s="369"/>
      <c r="C46" s="370"/>
      <c r="D46" s="371"/>
      <c r="E46" s="371"/>
      <c r="F46" s="371"/>
      <c r="G46" s="371"/>
      <c r="H46" s="371"/>
      <c r="I46" s="371"/>
      <c r="J46" s="41"/>
      <c r="K46" s="11"/>
      <c r="L46" s="12"/>
      <c r="M46" s="372"/>
      <c r="N46" s="373"/>
    </row>
    <row r="47" spans="1:19" ht="20.25" customHeight="1">
      <c r="A47" s="10">
        <v>16</v>
      </c>
      <c r="B47" s="369"/>
      <c r="C47" s="370"/>
      <c r="D47" s="371"/>
      <c r="E47" s="371"/>
      <c r="F47" s="371"/>
      <c r="G47" s="371"/>
      <c r="H47" s="371"/>
      <c r="I47" s="371"/>
      <c r="J47" s="41"/>
      <c r="K47" s="11"/>
      <c r="L47" s="12"/>
      <c r="M47" s="372"/>
      <c r="N47" s="373"/>
    </row>
    <row r="48" spans="1:19" ht="20.25" customHeight="1">
      <c r="A48" s="10">
        <v>17</v>
      </c>
      <c r="B48" s="369"/>
      <c r="C48" s="370"/>
      <c r="D48" s="371"/>
      <c r="E48" s="371"/>
      <c r="F48" s="371"/>
      <c r="G48" s="371"/>
      <c r="H48" s="371"/>
      <c r="I48" s="371"/>
      <c r="J48" s="41"/>
      <c r="K48" s="11"/>
      <c r="L48" s="12"/>
      <c r="M48" s="372"/>
      <c r="N48" s="373"/>
    </row>
    <row r="49" spans="1:14" ht="20.25" customHeight="1">
      <c r="A49" s="10">
        <v>18</v>
      </c>
      <c r="B49" s="369"/>
      <c r="C49" s="370"/>
      <c r="D49" s="371"/>
      <c r="E49" s="371"/>
      <c r="F49" s="371"/>
      <c r="G49" s="371"/>
      <c r="H49" s="371"/>
      <c r="I49" s="371"/>
      <c r="J49" s="41"/>
      <c r="K49" s="11"/>
      <c r="L49" s="12"/>
      <c r="M49" s="372"/>
      <c r="N49" s="373"/>
    </row>
    <row r="50" spans="1:14" ht="20.25" customHeight="1">
      <c r="A50" s="10">
        <v>19</v>
      </c>
      <c r="B50" s="369"/>
      <c r="C50" s="370"/>
      <c r="D50" s="371"/>
      <c r="E50" s="371"/>
      <c r="F50" s="371"/>
      <c r="G50" s="371"/>
      <c r="H50" s="371"/>
      <c r="I50" s="371"/>
      <c r="J50" s="41"/>
      <c r="K50" s="11"/>
      <c r="L50" s="12"/>
      <c r="M50" s="372"/>
      <c r="N50" s="373"/>
    </row>
    <row r="51" spans="1:14" ht="20.25" customHeight="1" thickBot="1">
      <c r="A51" s="13">
        <v>20</v>
      </c>
      <c r="B51" s="374"/>
      <c r="C51" s="375"/>
      <c r="D51" s="376"/>
      <c r="E51" s="376"/>
      <c r="F51" s="376"/>
      <c r="G51" s="376"/>
      <c r="H51" s="376"/>
      <c r="I51" s="376"/>
      <c r="J51" s="46"/>
      <c r="K51" s="31"/>
      <c r="L51" s="14"/>
      <c r="M51" s="377"/>
      <c r="N51" s="378"/>
    </row>
  </sheetData>
  <dataConsolidate/>
  <mergeCells count="107">
    <mergeCell ref="B50:C50"/>
    <mergeCell ref="D50:I50"/>
    <mergeCell ref="M50:N50"/>
    <mergeCell ref="B51:C51"/>
    <mergeCell ref="D51:I51"/>
    <mergeCell ref="M51:N51"/>
    <mergeCell ref="B48:C48"/>
    <mergeCell ref="D48:I48"/>
    <mergeCell ref="M48:N48"/>
    <mergeCell ref="B49:C49"/>
    <mergeCell ref="D49:I49"/>
    <mergeCell ref="M49:N49"/>
    <mergeCell ref="B46:C46"/>
    <mergeCell ref="D46:I46"/>
    <mergeCell ref="M46:N46"/>
    <mergeCell ref="B47:C47"/>
    <mergeCell ref="D47:I47"/>
    <mergeCell ref="M47:N47"/>
    <mergeCell ref="B44:C44"/>
    <mergeCell ref="D44:I44"/>
    <mergeCell ref="M44:N44"/>
    <mergeCell ref="B45:C45"/>
    <mergeCell ref="D45:I45"/>
    <mergeCell ref="M45:N45"/>
    <mergeCell ref="B42:C42"/>
    <mergeCell ref="D42:I42"/>
    <mergeCell ref="M42:N42"/>
    <mergeCell ref="B43:C43"/>
    <mergeCell ref="D43:I43"/>
    <mergeCell ref="M43:N43"/>
    <mergeCell ref="B40:C40"/>
    <mergeCell ref="D40:I40"/>
    <mergeCell ref="M40:N40"/>
    <mergeCell ref="B41:C41"/>
    <mergeCell ref="D41:I41"/>
    <mergeCell ref="M41:N41"/>
    <mergeCell ref="B38:C38"/>
    <mergeCell ref="D38:I38"/>
    <mergeCell ref="M38:N38"/>
    <mergeCell ref="B39:C39"/>
    <mergeCell ref="D39:I39"/>
    <mergeCell ref="M39:N39"/>
    <mergeCell ref="B36:C36"/>
    <mergeCell ref="D36:I36"/>
    <mergeCell ref="M36:N36"/>
    <mergeCell ref="B37:C37"/>
    <mergeCell ref="D37:I37"/>
    <mergeCell ref="M37:N37"/>
    <mergeCell ref="B34:C34"/>
    <mergeCell ref="D34:I34"/>
    <mergeCell ref="M34:N34"/>
    <mergeCell ref="B35:C35"/>
    <mergeCell ref="D35:I35"/>
    <mergeCell ref="M35:N35"/>
    <mergeCell ref="B32:C32"/>
    <mergeCell ref="D32:I32"/>
    <mergeCell ref="M32:N32"/>
    <mergeCell ref="B33:C33"/>
    <mergeCell ref="D33:I33"/>
    <mergeCell ref="M33:N33"/>
    <mergeCell ref="A28:N28"/>
    <mergeCell ref="A29:N29"/>
    <mergeCell ref="A30:N30"/>
    <mergeCell ref="B31:C31"/>
    <mergeCell ref="D31:I31"/>
    <mergeCell ref="M31:N31"/>
    <mergeCell ref="A26:C27"/>
    <mergeCell ref="D26:H26"/>
    <mergeCell ref="I26:I27"/>
    <mergeCell ref="J26:M27"/>
    <mergeCell ref="N26:N27"/>
    <mergeCell ref="D27:H27"/>
    <mergeCell ref="A22:B23"/>
    <mergeCell ref="D22:N22"/>
    <mergeCell ref="D23:N23"/>
    <mergeCell ref="A24:C24"/>
    <mergeCell ref="D24:N24"/>
    <mergeCell ref="A25:C25"/>
    <mergeCell ref="G25:N25"/>
    <mergeCell ref="A18:B20"/>
    <mergeCell ref="D18:N18"/>
    <mergeCell ref="D19:N19"/>
    <mergeCell ref="D20:N20"/>
    <mergeCell ref="A21:C21"/>
    <mergeCell ref="D21:N21"/>
    <mergeCell ref="A14:C14"/>
    <mergeCell ref="D14:N14"/>
    <mergeCell ref="A15:B17"/>
    <mergeCell ref="D15:N15"/>
    <mergeCell ref="D16:N16"/>
    <mergeCell ref="D17:N17"/>
    <mergeCell ref="D9:N9"/>
    <mergeCell ref="D10:N10"/>
    <mergeCell ref="D11:N11"/>
    <mergeCell ref="D12:N12"/>
    <mergeCell ref="A13:C13"/>
    <mergeCell ref="D13:N13"/>
    <mergeCell ref="A1:N1"/>
    <mergeCell ref="A2:N2"/>
    <mergeCell ref="A3:C3"/>
    <mergeCell ref="A4:C4"/>
    <mergeCell ref="D4:N4"/>
    <mergeCell ref="A5:B12"/>
    <mergeCell ref="D5:N5"/>
    <mergeCell ref="D6:N6"/>
    <mergeCell ref="D7:N7"/>
    <mergeCell ref="D8:N8"/>
  </mergeCells>
  <phoneticPr fontId="4"/>
  <dataValidations count="4">
    <dataValidation allowBlank="1" showInputMessage="1" showErrorMessage="1" promptTitle="　　　　　　" sqref="K32" xr:uid="{00000000-0002-0000-0300-000000000000}"/>
    <dataValidation allowBlank="1" showInputMessage="1" showErrorMessage="1" promptTitle="試料ごとに採取年月日を記入ください" prompt="_x000a_　" sqref="B32:C36" xr:uid="{00000000-0002-0000-0300-000001000000}"/>
    <dataValidation allowBlank="1" showInputMessage="1" showErrorMessage="1" promptTitle="階数 部屋名 部位　建材名を記入ください" prompt="記入例)_x000a_西館 1階機械室　壁・天井　吹付材_x000a_東館　1・2・3階　天井　けい酸カルシウム板第1種" sqref="D32:I32" xr:uid="{00000000-0002-0000-0300-000002000000}"/>
    <dataValidation imeMode="halfAlpha" allowBlank="1" showInputMessage="1" showErrorMessage="1" sqref="D10:D12 E10:N11" xr:uid="{00000000-0002-0000-0300-000003000000}"/>
  </dataValidations>
  <hyperlinks>
    <hyperlink ref="A1:N1" location="サンプル名21検体目以降!A1" display="20検体以上ある場合は、〔サンプル名21検体目以降〕のシートにご記入ください" xr:uid="{00000000-0004-0000-0300-000000000000}"/>
    <hyperlink ref="A1:XFD1" location="郵送いただく際の注意点!A1" display="郵送いただく際の注意点をご確認の上ご記入お願いします" xr:uid="{00000000-0004-0000-0300-000001000000}"/>
    <hyperlink ref="D12" r:id="rId1" xr:uid="{00000000-0004-0000-0300-000002000000}"/>
  </hyperlinks>
  <pageMargins left="0.59055118110236227" right="0.11811023622047245" top="0.74803149606299213" bottom="0.74803149606299213" header="0.31496062992125984" footer="0.31496062992125984"/>
  <pageSetup paperSize="9" scale="62" fitToWidth="0" orientation="portrait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4000000}">
          <x14:formula1>
            <xm:f>マスタ!$A$6:$B$6</xm:f>
          </x14:formula1>
          <xm:sqref>J32</xm:sqref>
        </x14:dataValidation>
        <x14:dataValidation type="list" allowBlank="1" showInputMessage="1" showErrorMessage="1" xr:uid="{00000000-0002-0000-0300-000005000000}">
          <x14:formula1>
            <xm:f>マスタ!$A$3:$F$3</xm:f>
          </x14:formula1>
          <xm:sqref>D21:N21</xm:sqref>
        </x14:dataValidation>
        <x14:dataValidation type="list" allowBlank="1" showInputMessage="1" showErrorMessage="1" xr:uid="{00000000-0002-0000-0300-000006000000}">
          <x14:formula1>
            <xm:f>マスタ!$A$1:$E$1</xm:f>
          </x14:formula1>
          <xm:sqref>D17:N17 D20:N20</xm:sqref>
        </x14:dataValidation>
        <x14:dataValidation type="list" allowBlank="1" showInputMessage="1" showErrorMessage="1" xr:uid="{00000000-0002-0000-0300-000007000000}">
          <x14:formula1>
            <xm:f>マスタ!$A$5:$D$5</xm:f>
          </x14:formula1>
          <xm:sqref>D26:H26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6"/>
  <sheetViews>
    <sheetView workbookViewId="0">
      <selection activeCell="E7" sqref="E7"/>
    </sheetView>
  </sheetViews>
  <sheetFormatPr defaultRowHeight="13.5"/>
  <cols>
    <col min="1" max="1" width="26.33203125" customWidth="1"/>
    <col min="2" max="6" width="18.6640625" style="1" customWidth="1"/>
    <col min="7" max="7" width="20.1640625" style="1" customWidth="1"/>
    <col min="8" max="11" width="20.1640625" customWidth="1"/>
  </cols>
  <sheetData>
    <row r="1" spans="1:6" ht="27">
      <c r="A1" s="2" t="s">
        <v>76</v>
      </c>
      <c r="B1" s="1" t="s">
        <v>7</v>
      </c>
      <c r="C1" s="1" t="s">
        <v>8</v>
      </c>
      <c r="D1" s="1" t="s">
        <v>9</v>
      </c>
      <c r="E1" s="1" t="s">
        <v>10</v>
      </c>
    </row>
    <row r="2" spans="1:6" ht="27">
      <c r="A2" s="2" t="s">
        <v>76</v>
      </c>
      <c r="B2" s="1" t="s">
        <v>7</v>
      </c>
      <c r="C2" s="1" t="s">
        <v>8</v>
      </c>
      <c r="D2" s="1" t="s">
        <v>9</v>
      </c>
      <c r="E2" s="1" t="s">
        <v>10</v>
      </c>
    </row>
    <row r="3" spans="1:6" ht="40.5">
      <c r="A3" s="2" t="s">
        <v>76</v>
      </c>
      <c r="B3" s="1" t="s">
        <v>12</v>
      </c>
      <c r="C3" s="1" t="s">
        <v>13</v>
      </c>
      <c r="D3" s="1" t="s">
        <v>14</v>
      </c>
      <c r="E3" s="1" t="s">
        <v>15</v>
      </c>
      <c r="F3" s="1" t="s">
        <v>16</v>
      </c>
    </row>
    <row r="4" spans="1:6">
      <c r="B4" s="1" t="s">
        <v>21</v>
      </c>
      <c r="C4" s="1" t="s">
        <v>22</v>
      </c>
    </row>
    <row r="5" spans="1:6" ht="27">
      <c r="A5" s="2" t="s">
        <v>76</v>
      </c>
      <c r="B5" s="1" t="s">
        <v>157</v>
      </c>
      <c r="C5" s="1" t="s">
        <v>156</v>
      </c>
      <c r="D5" s="1" t="s">
        <v>155</v>
      </c>
      <c r="E5" s="1" t="s">
        <v>164</v>
      </c>
    </row>
    <row r="6" spans="1:6">
      <c r="B6" s="1" t="s">
        <v>24</v>
      </c>
      <c r="D6" s="1" t="s">
        <v>24</v>
      </c>
    </row>
  </sheetData>
  <phoneticPr fontId="4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依頼書</vt:lpstr>
      <vt:lpstr>Sheet1</vt:lpstr>
      <vt:lpstr>郵送いただく際の注意点</vt:lpstr>
      <vt:lpstr>記入例</vt:lpstr>
      <vt:lpstr>マスタ</vt:lpstr>
      <vt:lpstr>依頼書!Print_Area</vt:lpstr>
      <vt:lpstr>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j-kan04</dc:creator>
  <cp:lastModifiedBy>O0001</cp:lastModifiedBy>
  <cp:lastPrinted>2024-01-26T00:33:10Z</cp:lastPrinted>
  <dcterms:created xsi:type="dcterms:W3CDTF">2023-04-06T02:20:03Z</dcterms:created>
  <dcterms:modified xsi:type="dcterms:W3CDTF">2026-03-12T05:27:22Z</dcterms:modified>
</cp:coreProperties>
</file>